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6492" windowHeight="3780" activeTab="5"/>
  </bookViews>
  <sheets>
    <sheet name="V ZFNP " sheetId="1" r:id="rId1"/>
    <sheet name="V ZFÚP" sheetId="2" r:id="rId2"/>
    <sheet name="V ZFGP" sheetId="3" r:id="rId3"/>
    <sheet name="V ZFPvN" sheetId="4" r:id="rId4"/>
    <sheet name="600" sheetId="5" r:id="rId5"/>
    <sheet name="pobočky" sheetId="6" r:id="rId6"/>
    <sheet name="Hárok2" sheetId="7" r:id="rId7"/>
    <sheet name="Hárok1" sheetId="8" r:id="rId8"/>
    <sheet name="Hárok3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col1" localSheetId="2">#REF!</definedName>
    <definedName name="_col1" localSheetId="0">#REF!</definedName>
    <definedName name="_col1" localSheetId="3">#REF!</definedName>
    <definedName name="_col1">#REF!</definedName>
    <definedName name="_col2" localSheetId="3">#REF!</definedName>
    <definedName name="_col2">#REF!</definedName>
    <definedName name="_col3" localSheetId="3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a" localSheetId="2">#REF!</definedName>
    <definedName name="a" localSheetId="0">#REF!</definedName>
    <definedName name="a" localSheetId="1">#REF!</definedName>
    <definedName name="a">#REF!</definedName>
    <definedName name="BudgetTab" localSheetId="2">#REF!</definedName>
    <definedName name="BudgetTab">#REF!</definedName>
    <definedName name="Celk_Zisk">'[1]Scénář'!$E$15</definedName>
    <definedName name="CelkZisk" localSheetId="2">#REF!</definedName>
    <definedName name="CelkZisk" localSheetId="0">#REF!</definedName>
    <definedName name="CelkZisk" localSheetId="3">#REF!</definedName>
    <definedName name="CelkZisk" localSheetId="1">#REF!</definedName>
    <definedName name="CelkZisk">#REF!</definedName>
    <definedName name="datumK" localSheetId="3">#REF!</definedName>
    <definedName name="datumK">#REF!</definedName>
    <definedName name="ehdxjxrf" localSheetId="3">#REF!</definedName>
    <definedName name="ehdxjxrf">#REF!</definedName>
    <definedName name="Format">#REF!</definedName>
    <definedName name="HrubyZisk">#REF!</definedName>
    <definedName name="jún">'[2]Budoucí hodnota - zadání'!#REF!</definedName>
    <definedName name="_xlnm.Print_Titles" localSheetId="5">'pobočky'!$2:$13</definedName>
    <definedName name="NZbozi">'[3]Test1'!$B$89:$D$96</definedName>
    <definedName name="obraz" localSheetId="2">#REF!</definedName>
    <definedName name="obraz" localSheetId="0">#REF!</definedName>
    <definedName name="obraz" localSheetId="3">#REF!</definedName>
    <definedName name="obraz" localSheetId="1">#REF!</definedName>
    <definedName name="obraz">#REF!</definedName>
    <definedName name="Opravy" localSheetId="3">#REF!</definedName>
    <definedName name="Opravy">#REF!</definedName>
    <definedName name="Ostatni" localSheetId="3">#REF!</definedName>
    <definedName name="Ostatni">#REF!</definedName>
    <definedName name="PocetNavstev">#REF!</definedName>
    <definedName name="PrijemNaZakaz">#REF!</definedName>
    <definedName name="produkt">'[2]Budoucí hodnota - zadání'!#REF!</definedName>
    <definedName name="produkt22">'[4]Budoucí hodnota - zadání'!#REF!</definedName>
    <definedName name="PRODUKT3">'[4]Budoucí hodnota - zadání'!#REF!</definedName>
    <definedName name="Reklama" localSheetId="2">#REF!</definedName>
    <definedName name="Reklama" localSheetId="0">#REF!</definedName>
    <definedName name="Reklama" localSheetId="3">#REF!</definedName>
    <definedName name="Reklama" localSheetId="1">#REF!</definedName>
    <definedName name="Reklama">#REF!</definedName>
    <definedName name="Revenue" localSheetId="3">#REF!</definedName>
    <definedName name="Revenue">#REF!</definedName>
    <definedName name="TableArea" localSheetId="3">#REF!</definedName>
    <definedName name="TableArea">#REF!</definedName>
    <definedName name="tabulky">#REF!</definedName>
    <definedName name="VydajeNaZakaz">#REF!</definedName>
    <definedName name="Vyplaty">#REF!</definedName>
    <definedName name="x">#REF!</definedName>
    <definedName name="Zarizeni">#REF!</definedName>
    <definedName name="Zásoby">#REF!</definedName>
    <definedName name="Zbozi">'[5]Test1'!$B$89:$D$96</definedName>
    <definedName name="ZboziN">'[6]Test1'!$B$89:$D$96</definedName>
    <definedName name="zugskrheiogwe" localSheetId="2">#REF!</definedName>
    <definedName name="zugskrheiogwe" localSheetId="0">#REF!</definedName>
    <definedName name="zugskrheiogwe" localSheetId="3">#REF!</definedName>
    <definedName name="zugskrheiogwe" localSheetId="1">#REF!</definedName>
    <definedName name="zugskrheiogwe">#REF!</definedName>
  </definedNames>
  <calcPr fullCalcOnLoad="1"/>
</workbook>
</file>

<file path=xl/comments6.xml><?xml version="1.0" encoding="utf-8"?>
<comments xmlns="http://schemas.openxmlformats.org/spreadsheetml/2006/main">
  <authors>
    <author>pillarova_m</author>
  </authors>
  <commentList>
    <comment ref="C112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  <comment ref="L112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pillarova_m: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<sst xmlns="http://schemas.openxmlformats.org/spreadsheetml/2006/main" count="657" uniqueCount="292">
  <si>
    <t xml:space="preserve">Plnenie rozpočtu výdavkov základného fondu poistenia  v nezamestnanosti  podľa jednotlivých  pobočiek  Sociálnej poisťovne v mesiacoch </t>
  </si>
  <si>
    <t>január až  jún 2013  a porovnanie s rovnakým obdobím roka 2012</t>
  </si>
  <si>
    <t>v tis. Eur</t>
  </si>
  <si>
    <t>Pobočka</t>
  </si>
  <si>
    <t>Schválený rozpočet  na rok 2013</t>
  </si>
  <si>
    <t>Časový rozpis  rozpočtu na  január až jún 2013</t>
  </si>
  <si>
    <t>Skutočnosť január až jún</t>
  </si>
  <si>
    <t>Rozdiel</t>
  </si>
  <si>
    <t>% plnenia stĺ. 4/1</t>
  </si>
  <si>
    <t>% plnenia stĺ. 4/2</t>
  </si>
  <si>
    <t>Index stĺ. 4/3</t>
  </si>
  <si>
    <t xml:space="preserve"> stĺ. 4-2</t>
  </si>
  <si>
    <t xml:space="preserve"> stĺ. 4-3</t>
  </si>
  <si>
    <t>a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</si>
  <si>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</si>
  <si>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</si>
  <si>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</si>
  <si>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</si>
  <si>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</si>
  <si>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</si>
  <si>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</si>
  <si>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</si>
  <si>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</si>
  <si>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</si>
  <si>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</si>
  <si>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</si>
  <si>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</si>
  <si>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</si>
  <si>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</si>
  <si>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</si>
  <si>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</si>
  <si>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</si>
  <si>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</si>
  <si>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</si>
  <si>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</si>
  <si>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</si>
  <si>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>Zvolen</t>
  </si>
  <si>
    <t>Žiar nad Hronom</t>
  </si>
  <si>
    <t>Prešov</t>
  </si>
  <si>
    <t>Bardejov</t>
  </si>
  <si>
    <t>Humenné</t>
  </si>
  <si>
    <t>Poprad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</si>
  <si>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</si>
  <si>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</si>
  <si>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</si>
  <si>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</si>
  <si>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</si>
  <si>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</si>
  <si>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</si>
  <si>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</si>
  <si>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>Spolu</t>
  </si>
  <si>
    <t>Zúčtovanie dávok § 112</t>
  </si>
  <si>
    <t>Refundácia dávky v nezamestnanosti EÚ</t>
  </si>
  <si>
    <t>.</t>
  </si>
  <si>
    <t>Výdavky ZFPvN</t>
  </si>
  <si>
    <t xml:space="preserve"> </t>
  </si>
  <si>
    <t>Plnenie rozpočtu výdavkov základného fondu garančného poistenia podľa jednotlivých pobočiek Sociálnej poisťovne v mesiacoch</t>
  </si>
  <si>
    <t xml:space="preserve"> január až jún 2013 a porovnanie s rovnakým obdobím roka 2012</t>
  </si>
  <si>
    <t>Dávka garančného poistenia</t>
  </si>
  <si>
    <t>Schválený rozpočet na rok 2013</t>
  </si>
  <si>
    <t>Časový rozpis rozpočtu na január až jún 2013</t>
  </si>
  <si>
    <t xml:space="preserve">% plnenia </t>
  </si>
  <si>
    <t>stĺ. 4-2</t>
  </si>
  <si>
    <t xml:space="preserve"> stĺ. 4/1</t>
  </si>
  <si>
    <t>stĺ. 4/2</t>
  </si>
  <si>
    <t xml:space="preserve">Humenné </t>
  </si>
  <si>
    <t>Úhrada príspevkov na SDS</t>
  </si>
  <si>
    <t>Celkom výdavky ZFGP</t>
  </si>
  <si>
    <t xml:space="preserve">Plnenie rozpočtu výdavkov základného fondu úrazového poistenia  podľa jednotlivých  pobočiek  Sociálnej poisťovne v mesiacoch </t>
  </si>
  <si>
    <t>január až jún 2013  a porovnanie s rovnakým obdobím roka 2012</t>
  </si>
  <si>
    <t>Ústredie renty</t>
  </si>
  <si>
    <t>Prevod do ZFSP</t>
  </si>
  <si>
    <t>Celkom výdavky ZFÚP</t>
  </si>
  <si>
    <t xml:space="preserve">Plnenie rozpočtu výdavkov základného fondu nemocenského poistenia  podľa jednotlivých  pobočiek  Sociálnej poisťovne v mesiacoch </t>
  </si>
  <si>
    <t>január až jún  2013 a porovnanie s rovnakým obdobím roka 2012</t>
  </si>
  <si>
    <t>Celkom výdavky ZFNP</t>
  </si>
  <si>
    <t>Vyhodnotenie plnenia rozpisu rozpočtu výdavkov (nákladov) správneho fondu Sociálnej poisťovne, pobočky za obdobie január až jún 2013</t>
  </si>
  <si>
    <t>v štruktúre funkčnej a ekonomickej klasifikácie</t>
  </si>
  <si>
    <t>v Eur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</si>
  <si>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</si>
  <si>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</si>
  <si>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</si>
  <si>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</si>
  <si>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</si>
  <si>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</si>
  <si>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</si>
  <si>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</si>
  <si>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</si>
  <si>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</si>
  <si>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</si>
  <si>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</si>
  <si>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</si>
  <si>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</si>
  <si>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obdobie</t>
  </si>
  <si>
    <t>plnenia</t>
  </si>
  <si>
    <t>oddiel/skupina/</t>
  </si>
  <si>
    <t>kategória</t>
  </si>
  <si>
    <t>ložka</t>
  </si>
  <si>
    <t>na rok 2013</t>
  </si>
  <si>
    <t>k 30. júnu</t>
  </si>
  <si>
    <t>január až</t>
  </si>
  <si>
    <t>(3 : 2)</t>
  </si>
  <si>
    <t>trieda/podtrieda</t>
  </si>
  <si>
    <t>2013</t>
  </si>
  <si>
    <t xml:space="preserve"> jún 2013</t>
  </si>
  <si>
    <t>b</t>
  </si>
  <si>
    <t>c</t>
  </si>
  <si>
    <t>d</t>
  </si>
  <si>
    <t>e</t>
  </si>
  <si>
    <t>f</t>
  </si>
  <si>
    <t>10.9.0.3</t>
  </si>
  <si>
    <t>600</t>
  </si>
  <si>
    <t xml:space="preserve"> Bežné výdavky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</si>
  <si>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</si>
  <si>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</si>
  <si>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</si>
  <si>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</si>
  <si>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</si>
  <si>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</si>
  <si>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</si>
  <si>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</si>
  <si>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</si>
  <si>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</si>
  <si>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</si>
  <si>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</si>
  <si>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</si>
  <si>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</si>
  <si>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</si>
  <si>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</si>
  <si>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</si>
  <si>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</si>
  <si>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</si>
  <si>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</si>
  <si>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</si>
  <si>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</si>
  <si>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</si>
  <si>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</si>
  <si>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</si>
  <si>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</si>
  <si>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</si>
  <si>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</si>
  <si>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</si>
  <si>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</si>
  <si>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</si>
  <si>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</si>
  <si>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</si>
  <si>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</si>
  <si>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</si>
  <si>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</si>
  <si>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</si>
  <si>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</si>
  <si>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</si>
  <si>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</si>
  <si>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</si>
  <si>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</si>
  <si>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</si>
  <si>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</si>
  <si>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</si>
  <si>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</si>
  <si>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</si>
  <si>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</si>
  <si>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</si>
  <si>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</si>
  <si>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</si>
  <si>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</si>
  <si>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</si>
  <si>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</si>
  <si>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</si>
  <si>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</si>
  <si>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</si>
  <si>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</si>
  <si>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</si>
  <si>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</si>
  <si>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</si>
  <si>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</si>
  <si>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</si>
  <si>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</si>
  <si>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</si>
  <si>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</si>
  <si>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</si>
  <si>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</si>
  <si>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</si>
  <si>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</si>
  <si>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</si>
  <si>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</si>
  <si>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</si>
  <si>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</si>
  <si>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</si>
  <si>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</si>
  <si>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</si>
  <si>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</si>
  <si>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</si>
  <si>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</si>
  <si>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</si>
  <si>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</si>
  <si>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</si>
  <si>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</si>
  <si>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</si>
  <si>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</si>
  <si>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</si>
  <si>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</si>
  <si>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</si>
  <si>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</si>
  <si>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</si>
  <si>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</si>
  <si>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</si>
  <si>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</si>
  <si>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</si>
  <si>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</si>
  <si>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</si>
  <si>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</si>
  <si>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</si>
  <si>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</si>
  <si>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</si>
  <si>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</si>
  <si>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</si>
  <si>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</si>
  <si>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</si>
  <si>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</si>
  <si>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</si>
  <si>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</si>
  <si>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</si>
  <si>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649</t>
  </si>
  <si>
    <t xml:space="preserve"> Transfery do zahraničia</t>
  </si>
  <si>
    <t>649003</t>
  </si>
  <si>
    <t xml:space="preserve"> Medzinárodnej organizácii</t>
  </si>
  <si>
    <t>Vyhodnotenie plnenia upraveného rozpisu rozpočtu Správneho fondu podľa jednotlivých pobočiek</t>
  </si>
  <si>
    <t>Sociálnej poisťovne za  I. polrok  2013</t>
  </si>
  <si>
    <t>1. Spotrebované nákupy (50)                      8. Ostatné náklady (54 - 637)</t>
  </si>
  <si>
    <t>2. Služby (51)                                   9. Ostatné náklady (54 - 642)</t>
  </si>
  <si>
    <t>3. Mzdy (521)                                   10. Tovary a dalšie služby</t>
  </si>
  <si>
    <t>4. Poistné a prísp.do poisťovní (524 a 525)     11. Transfery</t>
  </si>
  <si>
    <t>5. Sociálne náklady (527 - 637)                 12. Bežné výdavky spolu (600)</t>
  </si>
  <si>
    <t>6. Sociálne náklady (527+528 - 642)             13. Kapitálové výdavky (700)</t>
  </si>
  <si>
    <t>7. Dane a poplatky (53)                         14. Správny fond spolu (600 + 700)</t>
  </si>
  <si>
    <t>Org. útvary SP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</si>
  <si>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</si>
  <si>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</si>
  <si>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</si>
  <si>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</si>
  <si>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</si>
  <si>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</si>
  <si>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</si>
  <si>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</si>
  <si>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</si>
  <si>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</si>
  <si>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</si>
  <si>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</si>
  <si>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</si>
  <si>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 xml:space="preserve">   Bratislava</t>
  </si>
  <si>
    <t xml:space="preserve">   Rozpis rozpočtu 2013</t>
  </si>
  <si>
    <t xml:space="preserve">   Upravený RR</t>
  </si>
  <si>
    <t xml:space="preserve">   Skutočnosť </t>
  </si>
  <si>
    <t xml:space="preserve">   % Plnenia z URR 2013</t>
  </si>
  <si>
    <t xml:space="preserve">   Trnava</t>
  </si>
  <si>
    <t xml:space="preserve">   Skutočnosť</t>
  </si>
  <si>
    <t xml:space="preserve">    % Plnenia z URR 2013</t>
  </si>
  <si>
    <t xml:space="preserve">   Dunajská Streda</t>
  </si>
  <si>
    <t xml:space="preserve">   Galanta</t>
  </si>
  <si>
    <t xml:space="preserve">   Senica</t>
  </si>
  <si>
    <t xml:space="preserve">   Trenčín</t>
  </si>
  <si>
    <t xml:space="preserve">   Považská Bystrica</t>
  </si>
  <si>
    <t xml:space="preserve">   Prievidza</t>
  </si>
  <si>
    <t xml:space="preserve">   Nitra</t>
  </si>
  <si>
    <t xml:space="preserve">   Komárno</t>
  </si>
  <si>
    <t xml:space="preserve">   Levice</t>
  </si>
  <si>
    <t xml:space="preserve">   Nové Zámky</t>
  </si>
  <si>
    <t xml:space="preserve">   Topoľčany</t>
  </si>
  <si>
    <t xml:space="preserve">   Žilina</t>
  </si>
  <si>
    <t xml:space="preserve">   Čadca</t>
  </si>
  <si>
    <t xml:space="preserve">   Dolný Kubín</t>
  </si>
  <si>
    <t xml:space="preserve">   Liptovský Mikuláš</t>
  </si>
  <si>
    <t xml:space="preserve">   Martin</t>
  </si>
  <si>
    <t xml:space="preserve">   Banská Bystrica</t>
  </si>
  <si>
    <t xml:space="preserve">   Lučenec</t>
  </si>
  <si>
    <t xml:space="preserve">   Rimavská Sobota</t>
  </si>
  <si>
    <t xml:space="preserve">   Veľký Krtíš</t>
  </si>
  <si>
    <t xml:space="preserve">   Zvolen</t>
  </si>
  <si>
    <t xml:space="preserve">   Žiar nad Hronom</t>
  </si>
  <si>
    <t xml:space="preserve">   Prešov</t>
  </si>
  <si>
    <t xml:space="preserve">   Bardejov</t>
  </si>
  <si>
    <t xml:space="preserve">   Humenné</t>
  </si>
  <si>
    <t xml:space="preserve">   Poprad</t>
  </si>
  <si>
    <t xml:space="preserve">   Stará Ľubovňa</t>
  </si>
  <si>
    <t xml:space="preserve">   Svidník</t>
  </si>
  <si>
    <t xml:space="preserve">   Vranov nad Topľou</t>
  </si>
  <si>
    <t xml:space="preserve">   Košice</t>
  </si>
  <si>
    <t xml:space="preserve">   Michalovce</t>
  </si>
  <si>
    <t xml:space="preserve">   Rožňava</t>
  </si>
  <si>
    <t xml:space="preserve">   Spišská Nová Ves</t>
  </si>
  <si>
    <t xml:space="preserve">   Trebišov</t>
  </si>
  <si>
    <r>
      <t xml:space="preserve">   </t>
    </r>
    <r>
      <rPr>
        <b/>
        <sz val="10"/>
        <rFont val="Arial"/>
        <family val="2"/>
      </rPr>
      <t>SPOLU</t>
    </r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</si>
</sst>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#,##0.00_ ;[Red]\-#,##0.00;\-"/>
    <numFmt numFmtId="168" formatCode="&quot;$&quot;#,##0;[Red]\-&quot;$&quot;#,##0"/>
    <numFmt numFmtId="169" formatCode="m\o\n\th\ d\,\ \y\y\y\y"/>
    <numFmt numFmtId="170" formatCode="_-* #,##0.00\ [$€-1]_-;\-* #,##0.00\ [$€-1]_-;_-* &quot;-&quot;??\ [$€-1]_-"/>
    <numFmt numFmtId="171" formatCode=";;"/>
    <numFmt numFmtId="172" formatCode="#,##0.00;\-#,##0.00;&quot; &quot;"/>
    <numFmt numFmtId="173" formatCode="#,##0_ ;\-#,##0\ "/>
    <numFmt numFmtId="174" formatCode="#,##0.00_ ;\-#,##0.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i/>
      <sz val="10"/>
      <color indexed="13"/>
      <name val="Arial CE"/>
      <family val="2"/>
    </font>
    <font>
      <i/>
      <sz val="10"/>
      <name val="Arial"/>
      <family val="2"/>
    </font>
    <font>
      <sz val="10"/>
      <color indexed="13"/>
      <name val="Arial"/>
      <family val="2"/>
    </font>
    <font>
      <sz val="10"/>
      <color indexed="13"/>
      <name val="Arial CE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i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E"/>
      <family val="2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4"/>
      <name val="Arial CE"/>
      <family val="2"/>
    </font>
    <font>
      <b/>
      <sz val="18"/>
      <name val="Arial CE"/>
      <family val="0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sz val="10"/>
      <name val="Courier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hair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9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4" fontId="20" fillId="6" borderId="0">
      <alignment/>
      <protection/>
    </xf>
    <xf numFmtId="0" fontId="18" fillId="6" borderId="0">
      <alignment/>
      <protection/>
    </xf>
    <xf numFmtId="167" fontId="20" fillId="6" borderId="1">
      <alignment/>
      <protection/>
    </xf>
    <xf numFmtId="0" fontId="18" fillId="6" borderId="0">
      <alignment/>
      <protection/>
    </xf>
    <xf numFmtId="0" fontId="18" fillId="6" borderId="0">
      <alignment/>
      <protection/>
    </xf>
    <xf numFmtId="0" fontId="26" fillId="7" borderId="0">
      <alignment/>
      <protection/>
    </xf>
    <xf numFmtId="0" fontId="18" fillId="7" borderId="0">
      <alignment/>
      <protection/>
    </xf>
    <xf numFmtId="0" fontId="26" fillId="6" borderId="0">
      <alignment/>
      <protection/>
    </xf>
    <xf numFmtId="0" fontId="18" fillId="7" borderId="0">
      <alignment/>
      <protection/>
    </xf>
    <xf numFmtId="0" fontId="18" fillId="7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20" fillId="2" borderId="0">
      <alignment/>
      <protection/>
    </xf>
    <xf numFmtId="0" fontId="18" fillId="2" borderId="0">
      <alignment/>
      <protection/>
    </xf>
    <xf numFmtId="0" fontId="18" fillId="2" borderId="0">
      <alignment/>
      <protection/>
    </xf>
    <xf numFmtId="0" fontId="21" fillId="3" borderId="0">
      <alignment/>
      <protection/>
    </xf>
    <xf numFmtId="0" fontId="22" fillId="3" borderId="0">
      <alignment/>
      <protection/>
    </xf>
    <xf numFmtId="0" fontId="23" fillId="2" borderId="0">
      <alignment/>
      <protection/>
    </xf>
    <xf numFmtId="0" fontId="22" fillId="3" borderId="0">
      <alignment/>
      <protection/>
    </xf>
    <xf numFmtId="0" fontId="22" fillId="3" borderId="0">
      <alignment/>
      <protection/>
    </xf>
    <xf numFmtId="0" fontId="24" fillId="4" borderId="0">
      <alignment/>
      <protection/>
    </xf>
    <xf numFmtId="0" fontId="25" fillId="4" borderId="0">
      <alignment/>
      <protection/>
    </xf>
    <xf numFmtId="0" fontId="26" fillId="2" borderId="0">
      <alignment/>
      <protection/>
    </xf>
    <xf numFmtId="0" fontId="25" fillId="4" borderId="0">
      <alignment/>
      <protection/>
    </xf>
    <xf numFmtId="0" fontId="25" fillId="4" borderId="0">
      <alignment/>
      <protection/>
    </xf>
    <xf numFmtId="0" fontId="27" fillId="5" borderId="0">
      <alignment/>
      <protection/>
    </xf>
    <xf numFmtId="0" fontId="28" fillId="5" borderId="0">
      <alignment/>
      <protection/>
    </xf>
    <xf numFmtId="0" fontId="20" fillId="2" borderId="0">
      <alignment/>
      <protection/>
    </xf>
    <xf numFmtId="0" fontId="28" fillId="5" borderId="0">
      <alignment/>
      <protection/>
    </xf>
    <xf numFmtId="0" fontId="28" fillId="5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2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2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4" fillId="2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3" fontId="36" fillId="0" borderId="0">
      <alignment/>
      <protection/>
    </xf>
    <xf numFmtId="3" fontId="35" fillId="0" borderId="0">
      <alignment/>
      <protection/>
    </xf>
    <xf numFmtId="3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37" fillId="0" borderId="0">
      <alignment/>
      <protection locked="0"/>
    </xf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170" fontId="20" fillId="0" borderId="0" applyFont="0" applyFill="0" applyBorder="0" applyAlignment="0" applyProtection="0"/>
    <xf numFmtId="171" fontId="37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59" fillId="27" borderId="2" applyNumberFormat="0" applyAlignment="0" applyProtection="0"/>
    <xf numFmtId="0" fontId="5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39" fillId="0" borderId="0">
      <alignment/>
      <protection/>
    </xf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4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5" fillId="0" borderId="0">
      <alignment/>
      <protection/>
    </xf>
    <xf numFmtId="0" fontId="0" fillId="29" borderId="6" applyNumberFormat="0" applyFont="0" applyAlignment="0" applyProtection="0"/>
    <xf numFmtId="0" fontId="0" fillId="29" borderId="6" applyNumberFormat="0" applyFont="0" applyAlignment="0" applyProtection="0"/>
    <xf numFmtId="0" fontId="0" fillId="29" borderId="6" applyNumberFormat="0" applyFont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49" fontId="40" fillId="0" borderId="0">
      <alignment/>
      <protection/>
    </xf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9">
      <alignment/>
      <protection locked="0"/>
    </xf>
    <xf numFmtId="0" fontId="41" fillId="0" borderId="0">
      <alignment/>
      <protection/>
    </xf>
    <xf numFmtId="0" fontId="68" fillId="30" borderId="10" applyNumberFormat="0" applyAlignment="0" applyProtection="0"/>
    <xf numFmtId="0" fontId="68" fillId="30" borderId="10" applyNumberFormat="0" applyAlignment="0" applyProtection="0"/>
    <xf numFmtId="0" fontId="69" fillId="31" borderId="10" applyNumberFormat="0" applyAlignment="0" applyProtection="0"/>
    <xf numFmtId="0" fontId="69" fillId="31" borderId="10" applyNumberFormat="0" applyAlignment="0" applyProtection="0"/>
    <xf numFmtId="0" fontId="70" fillId="31" borderId="11" applyNumberFormat="0" applyAlignment="0" applyProtection="0"/>
    <xf numFmtId="0" fontId="70" fillId="31" borderId="1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4" fontId="42" fillId="0" borderId="0" xfId="208" applyFont="1">
      <alignment/>
      <protection/>
    </xf>
    <xf numFmtId="4" fontId="42" fillId="0" borderId="0" xfId="208" applyFont="1" applyFill="1">
      <alignment/>
      <protection/>
    </xf>
    <xf numFmtId="4" fontId="42" fillId="0" borderId="0" xfId="208" applyFont="1" applyAlignment="1">
      <alignment horizontal="right"/>
      <protection/>
    </xf>
    <xf numFmtId="0" fontId="42" fillId="0" borderId="0" xfId="179" applyFont="1">
      <alignment/>
      <protection/>
    </xf>
    <xf numFmtId="4" fontId="42" fillId="0" borderId="0" xfId="208" applyFont="1" applyAlignment="1">
      <alignment/>
      <protection/>
    </xf>
    <xf numFmtId="4" fontId="42" fillId="0" borderId="0" xfId="208" applyFont="1" applyFill="1" applyAlignment="1">
      <alignment/>
      <protection/>
    </xf>
    <xf numFmtId="4" fontId="42" fillId="0" borderId="0" xfId="208" applyFont="1" applyAlignment="1">
      <alignment horizontal="left"/>
      <protection/>
    </xf>
    <xf numFmtId="4" fontId="42" fillId="0" borderId="0" xfId="208" applyFont="1" applyFill="1" applyAlignment="1">
      <alignment horizontal="left"/>
      <protection/>
    </xf>
    <xf numFmtId="0" fontId="42" fillId="0" borderId="0" xfId="217" applyFont="1">
      <alignment/>
      <protection/>
    </xf>
    <xf numFmtId="4" fontId="43" fillId="0" borderId="0" xfId="208" applyFont="1" applyBorder="1" applyAlignment="1">
      <alignment horizontal="left"/>
      <protection/>
    </xf>
    <xf numFmtId="4" fontId="43" fillId="0" borderId="0" xfId="208" applyFont="1" applyBorder="1">
      <alignment/>
      <protection/>
    </xf>
    <xf numFmtId="4" fontId="42" fillId="0" borderId="0" xfId="208" applyFont="1" applyFill="1" applyAlignment="1">
      <alignment horizontal="center"/>
      <protection/>
    </xf>
    <xf numFmtId="4" fontId="42" fillId="0" borderId="0" xfId="208" applyFont="1" applyAlignment="1">
      <alignment horizontal="center"/>
      <protection/>
    </xf>
    <xf numFmtId="4" fontId="42" fillId="0" borderId="0" xfId="208" applyFont="1" applyBorder="1" applyAlignment="1">
      <alignment horizontal="right"/>
      <protection/>
    </xf>
    <xf numFmtId="1" fontId="42" fillId="0" borderId="12" xfId="208" applyNumberFormat="1" applyFont="1" applyBorder="1" applyAlignment="1" quotePrefix="1">
      <alignment horizontal="center" wrapText="1"/>
      <protection/>
    </xf>
    <xf numFmtId="4" fontId="42" fillId="0" borderId="13" xfId="208" applyFont="1" applyBorder="1" applyAlignment="1">
      <alignment horizontal="center"/>
      <protection/>
    </xf>
    <xf numFmtId="3" fontId="42" fillId="0" borderId="13" xfId="208" applyNumberFormat="1" applyFont="1" applyBorder="1" applyAlignment="1">
      <alignment horizontal="center"/>
      <protection/>
    </xf>
    <xf numFmtId="3" fontId="42" fillId="0" borderId="13" xfId="208" applyNumberFormat="1" applyFont="1" applyFill="1" applyBorder="1" applyAlignment="1">
      <alignment horizontal="center"/>
      <protection/>
    </xf>
    <xf numFmtId="0" fontId="42" fillId="0" borderId="13" xfId="214" applyFont="1" applyBorder="1" applyAlignment="1">
      <alignment horizontal="center"/>
      <protection/>
    </xf>
    <xf numFmtId="0" fontId="42" fillId="0" borderId="13" xfId="179" applyFont="1" applyBorder="1" applyAlignment="1">
      <alignment horizontal="center"/>
      <protection/>
    </xf>
    <xf numFmtId="4" fontId="42" fillId="0" borderId="14" xfId="208" applyFont="1" applyBorder="1" applyAlignment="1">
      <alignment horizontal="left"/>
      <protection/>
    </xf>
    <xf numFmtId="3" fontId="42" fillId="0" borderId="14" xfId="210" applyNumberFormat="1" applyFont="1" applyBorder="1">
      <alignment/>
      <protection/>
    </xf>
    <xf numFmtId="3" fontId="42" fillId="0" borderId="0" xfId="216" applyNumberFormat="1" applyFont="1">
      <alignment/>
      <protection/>
    </xf>
    <xf numFmtId="3" fontId="42" fillId="0" borderId="0" xfId="179" applyNumberFormat="1" applyFont="1">
      <alignment/>
      <protection/>
    </xf>
    <xf numFmtId="3" fontId="42" fillId="0" borderId="15" xfId="217" applyNumberFormat="1" applyFont="1" applyBorder="1">
      <alignment/>
      <protection/>
    </xf>
    <xf numFmtId="3" fontId="42" fillId="0" borderId="15" xfId="213" applyNumberFormat="1" applyFont="1" applyBorder="1">
      <alignment/>
      <protection/>
    </xf>
    <xf numFmtId="4" fontId="42" fillId="0" borderId="15" xfId="213" applyNumberFormat="1" applyFont="1" applyBorder="1">
      <alignment/>
      <protection/>
    </xf>
    <xf numFmtId="4" fontId="42" fillId="0" borderId="16" xfId="213" applyNumberFormat="1" applyFont="1" applyBorder="1">
      <alignment/>
      <protection/>
    </xf>
    <xf numFmtId="3" fontId="42" fillId="0" borderId="14" xfId="208" applyNumberFormat="1" applyFont="1" applyBorder="1" applyAlignment="1">
      <alignment horizontal="right"/>
      <protection/>
    </xf>
    <xf numFmtId="4" fontId="42" fillId="0" borderId="14" xfId="213" applyNumberFormat="1" applyFont="1" applyBorder="1">
      <alignment/>
      <protection/>
    </xf>
    <xf numFmtId="4" fontId="42" fillId="0" borderId="13" xfId="208" applyFont="1" applyBorder="1" applyAlignment="1">
      <alignment horizontal="left"/>
      <protection/>
    </xf>
    <xf numFmtId="3" fontId="42" fillId="0" borderId="13" xfId="210" applyNumberFormat="1" applyFont="1" applyBorder="1">
      <alignment/>
      <protection/>
    </xf>
    <xf numFmtId="3" fontId="42" fillId="0" borderId="13" xfId="217" applyNumberFormat="1" applyFont="1" applyBorder="1">
      <alignment/>
      <protection/>
    </xf>
    <xf numFmtId="3" fontId="42" fillId="0" borderId="13" xfId="213" applyNumberFormat="1" applyFont="1" applyBorder="1">
      <alignment/>
      <protection/>
    </xf>
    <xf numFmtId="4" fontId="42" fillId="0" borderId="13" xfId="213" applyNumberFormat="1" applyFont="1" applyBorder="1">
      <alignment/>
      <protection/>
    </xf>
    <xf numFmtId="4" fontId="42" fillId="0" borderId="12" xfId="208" applyFont="1" applyBorder="1" applyAlignment="1">
      <alignment horizontal="left" wrapText="1"/>
      <protection/>
    </xf>
    <xf numFmtId="3" fontId="42" fillId="0" borderId="12" xfId="210" applyNumberFormat="1" applyFont="1" applyBorder="1">
      <alignment/>
      <protection/>
    </xf>
    <xf numFmtId="4" fontId="42" fillId="0" borderId="12" xfId="208" applyFont="1" applyBorder="1" applyAlignment="1">
      <alignment wrapText="1"/>
      <protection/>
    </xf>
    <xf numFmtId="4" fontId="42" fillId="0" borderId="13" xfId="213" applyNumberFormat="1" applyFont="1" applyBorder="1" applyAlignment="1">
      <alignment horizontal="center"/>
      <protection/>
    </xf>
    <xf numFmtId="4" fontId="42" fillId="0" borderId="12" xfId="208" applyFont="1" applyBorder="1">
      <alignment/>
      <protection/>
    </xf>
    <xf numFmtId="3" fontId="42" fillId="0" borderId="12" xfId="208" applyNumberFormat="1" applyFont="1" applyBorder="1">
      <alignment/>
      <protection/>
    </xf>
    <xf numFmtId="0" fontId="42" fillId="0" borderId="0" xfId="214" applyFont="1">
      <alignment/>
      <protection/>
    </xf>
    <xf numFmtId="0" fontId="42" fillId="0" borderId="0" xfId="214" applyFont="1" applyFill="1">
      <alignment/>
      <protection/>
    </xf>
    <xf numFmtId="0" fontId="44" fillId="0" borderId="0" xfId="217" applyFont="1">
      <alignment/>
      <protection/>
    </xf>
    <xf numFmtId="0" fontId="19" fillId="0" borderId="0" xfId="217" applyFont="1" applyAlignment="1">
      <alignment horizontal="right"/>
      <protection/>
    </xf>
    <xf numFmtId="0" fontId="19" fillId="0" borderId="0" xfId="217" applyFont="1" applyBorder="1" applyAlignment="1">
      <alignment horizontal="right"/>
      <protection/>
    </xf>
    <xf numFmtId="0" fontId="19" fillId="0" borderId="0" xfId="217" applyFont="1">
      <alignment/>
      <protection/>
    </xf>
    <xf numFmtId="0" fontId="44" fillId="0" borderId="0" xfId="217" applyFont="1" applyBorder="1">
      <alignment/>
      <protection/>
    </xf>
    <xf numFmtId="0" fontId="19" fillId="0" borderId="0" xfId="217" applyFont="1" applyBorder="1">
      <alignment/>
      <protection/>
    </xf>
    <xf numFmtId="0" fontId="19" fillId="0" borderId="0" xfId="217" applyFont="1" applyBorder="1" applyAlignment="1">
      <alignment wrapText="1"/>
      <protection/>
    </xf>
    <xf numFmtId="0" fontId="19" fillId="0" borderId="0" xfId="215" applyFont="1" applyBorder="1" applyAlignment="1">
      <alignment horizontal="center" wrapText="1"/>
      <protection/>
    </xf>
    <xf numFmtId="0" fontId="19" fillId="0" borderId="13" xfId="217" applyFont="1" applyBorder="1" applyAlignment="1">
      <alignment horizontal="center" wrapText="1"/>
      <protection/>
    </xf>
    <xf numFmtId="0" fontId="19" fillId="0" borderId="17" xfId="217" applyFont="1" applyBorder="1" applyAlignment="1">
      <alignment horizontal="center"/>
      <protection/>
    </xf>
    <xf numFmtId="0" fontId="19" fillId="0" borderId="13" xfId="217" applyFont="1" applyBorder="1" applyAlignment="1">
      <alignment horizontal="center"/>
      <protection/>
    </xf>
    <xf numFmtId="0" fontId="19" fillId="0" borderId="0" xfId="217" applyFont="1" applyBorder="1" applyAlignment="1">
      <alignment horizontal="center"/>
      <protection/>
    </xf>
    <xf numFmtId="0" fontId="19" fillId="0" borderId="14" xfId="217" applyFont="1" applyBorder="1">
      <alignment/>
      <protection/>
    </xf>
    <xf numFmtId="3" fontId="19" fillId="0" borderId="15" xfId="217" applyNumberFormat="1" applyFont="1" applyBorder="1">
      <alignment/>
      <protection/>
    </xf>
    <xf numFmtId="3" fontId="19" fillId="0" borderId="15" xfId="213" applyNumberFormat="1" applyFont="1" applyBorder="1">
      <alignment/>
      <protection/>
    </xf>
    <xf numFmtId="4" fontId="19" fillId="0" borderId="15" xfId="213" applyNumberFormat="1" applyFont="1" applyBorder="1">
      <alignment/>
      <protection/>
    </xf>
    <xf numFmtId="4" fontId="19" fillId="0" borderId="16" xfId="213" applyNumberFormat="1" applyFont="1" applyBorder="1">
      <alignment/>
      <protection/>
    </xf>
    <xf numFmtId="4" fontId="19" fillId="0" borderId="0" xfId="213" applyNumberFormat="1" applyFont="1" applyBorder="1">
      <alignment/>
      <protection/>
    </xf>
    <xf numFmtId="4" fontId="19" fillId="0" borderId="14" xfId="213" applyNumberFormat="1" applyFont="1" applyBorder="1">
      <alignment/>
      <protection/>
    </xf>
    <xf numFmtId="0" fontId="19" fillId="0" borderId="13" xfId="217" applyFont="1" applyBorder="1">
      <alignment/>
      <protection/>
    </xf>
    <xf numFmtId="3" fontId="19" fillId="0" borderId="18" xfId="217" applyNumberFormat="1" applyFont="1" applyBorder="1">
      <alignment/>
      <protection/>
    </xf>
    <xf numFmtId="3" fontId="19" fillId="0" borderId="13" xfId="213" applyNumberFormat="1" applyFont="1" applyBorder="1">
      <alignment/>
      <protection/>
    </xf>
    <xf numFmtId="4" fontId="19" fillId="0" borderId="13" xfId="213" applyNumberFormat="1" applyFont="1" applyBorder="1">
      <alignment/>
      <protection/>
    </xf>
    <xf numFmtId="3" fontId="19" fillId="0" borderId="13" xfId="217" applyNumberFormat="1" applyFont="1" applyBorder="1">
      <alignment/>
      <protection/>
    </xf>
    <xf numFmtId="4" fontId="19" fillId="0" borderId="18" xfId="213" applyNumberFormat="1" applyFont="1" applyBorder="1">
      <alignment/>
      <protection/>
    </xf>
    <xf numFmtId="3" fontId="19" fillId="0" borderId="0" xfId="217" applyNumberFormat="1" applyFont="1">
      <alignment/>
      <protection/>
    </xf>
    <xf numFmtId="4" fontId="19" fillId="0" borderId="14" xfId="213" applyNumberFormat="1" applyFont="1" applyBorder="1" applyAlignment="1">
      <alignment horizontal="center"/>
      <protection/>
    </xf>
    <xf numFmtId="4" fontId="19" fillId="0" borderId="0" xfId="208" applyFont="1" applyAlignment="1">
      <alignment/>
      <protection/>
    </xf>
    <xf numFmtId="4" fontId="19" fillId="0" borderId="0" xfId="208" applyFont="1" applyAlignment="1">
      <alignment horizontal="left"/>
      <protection/>
    </xf>
    <xf numFmtId="4" fontId="19" fillId="0" borderId="0" xfId="208" applyFont="1" applyFill="1" applyAlignment="1">
      <alignment horizontal="left"/>
      <protection/>
    </xf>
    <xf numFmtId="4" fontId="19" fillId="0" borderId="0" xfId="208" applyFont="1">
      <alignment/>
      <protection/>
    </xf>
    <xf numFmtId="0" fontId="19" fillId="0" borderId="0" xfId="181" applyFont="1">
      <alignment/>
      <protection/>
    </xf>
    <xf numFmtId="4" fontId="44" fillId="0" borderId="0" xfId="208" applyFont="1" applyBorder="1" applyAlignment="1">
      <alignment horizontal="left"/>
      <protection/>
    </xf>
    <xf numFmtId="4" fontId="44" fillId="0" borderId="0" xfId="208" applyFont="1" applyBorder="1">
      <alignment/>
      <protection/>
    </xf>
    <xf numFmtId="4" fontId="19" fillId="0" borderId="0" xfId="208" applyFont="1" applyFill="1" applyAlignment="1">
      <alignment horizontal="center"/>
      <protection/>
    </xf>
    <xf numFmtId="4" fontId="19" fillId="0" borderId="0" xfId="208" applyFont="1" applyAlignment="1">
      <alignment horizontal="center"/>
      <protection/>
    </xf>
    <xf numFmtId="4" fontId="19" fillId="0" borderId="0" xfId="208" applyFont="1" applyBorder="1" applyAlignment="1">
      <alignment horizontal="right"/>
      <protection/>
    </xf>
    <xf numFmtId="0" fontId="19" fillId="0" borderId="12" xfId="208" applyNumberFormat="1" applyFont="1" applyBorder="1" applyAlignment="1" quotePrefix="1">
      <alignment horizontal="center" wrapText="1"/>
      <protection/>
    </xf>
    <xf numFmtId="4" fontId="19" fillId="0" borderId="13" xfId="208" applyFont="1" applyBorder="1" applyAlignment="1">
      <alignment horizontal="center"/>
      <protection/>
    </xf>
    <xf numFmtId="3" fontId="19" fillId="0" borderId="13" xfId="208" applyNumberFormat="1" applyFont="1" applyBorder="1" applyAlignment="1">
      <alignment horizontal="center"/>
      <protection/>
    </xf>
    <xf numFmtId="3" fontId="19" fillId="0" borderId="13" xfId="208" applyNumberFormat="1" applyFont="1" applyFill="1" applyBorder="1" applyAlignment="1">
      <alignment horizontal="center"/>
      <protection/>
    </xf>
    <xf numFmtId="0" fontId="19" fillId="0" borderId="13" xfId="214" applyFont="1" applyBorder="1" applyAlignment="1">
      <alignment horizontal="center"/>
      <protection/>
    </xf>
    <xf numFmtId="0" fontId="19" fillId="0" borderId="13" xfId="181" applyFont="1" applyBorder="1" applyAlignment="1">
      <alignment horizontal="center"/>
      <protection/>
    </xf>
    <xf numFmtId="4" fontId="19" fillId="0" borderId="14" xfId="208" applyFont="1" applyBorder="1" applyAlignment="1">
      <alignment horizontal="left"/>
      <protection/>
    </xf>
    <xf numFmtId="3" fontId="19" fillId="0" borderId="14" xfId="210" applyNumberFormat="1" applyFont="1" applyBorder="1">
      <alignment/>
      <protection/>
    </xf>
    <xf numFmtId="3" fontId="19" fillId="0" borderId="0" xfId="216" applyNumberFormat="1" applyFont="1">
      <alignment/>
      <protection/>
    </xf>
    <xf numFmtId="3" fontId="19" fillId="0" borderId="0" xfId="181" applyNumberFormat="1" applyFont="1">
      <alignment/>
      <protection/>
    </xf>
    <xf numFmtId="3" fontId="19" fillId="0" borderId="14" xfId="208" applyNumberFormat="1" applyFont="1" applyBorder="1" applyAlignment="1">
      <alignment horizontal="right"/>
      <protection/>
    </xf>
    <xf numFmtId="4" fontId="19" fillId="0" borderId="13" xfId="208" applyFont="1" applyBorder="1" applyAlignment="1">
      <alignment horizontal="left"/>
      <protection/>
    </xf>
    <xf numFmtId="3" fontId="19" fillId="0" borderId="13" xfId="210" applyNumberFormat="1" applyFont="1" applyBorder="1">
      <alignment/>
      <protection/>
    </xf>
    <xf numFmtId="4" fontId="19" fillId="0" borderId="12" xfId="208" applyFont="1" applyBorder="1" applyAlignment="1">
      <alignment horizontal="left" wrapText="1"/>
      <protection/>
    </xf>
    <xf numFmtId="3" fontId="19" fillId="0" borderId="12" xfId="210" applyNumberFormat="1" applyFont="1" applyBorder="1">
      <alignment/>
      <protection/>
    </xf>
    <xf numFmtId="3" fontId="19" fillId="0" borderId="12" xfId="208" applyNumberFormat="1" applyFont="1" applyBorder="1">
      <alignment/>
      <protection/>
    </xf>
    <xf numFmtId="4" fontId="44" fillId="0" borderId="13" xfId="213" applyNumberFormat="1" applyFont="1" applyBorder="1" applyAlignment="1">
      <alignment horizontal="center"/>
      <protection/>
    </xf>
    <xf numFmtId="4" fontId="19" fillId="0" borderId="12" xfId="208" applyFont="1" applyBorder="1">
      <alignment/>
      <protection/>
    </xf>
    <xf numFmtId="3" fontId="19" fillId="0" borderId="13" xfId="181" applyNumberFormat="1" applyFont="1" applyBorder="1">
      <alignment/>
      <protection/>
    </xf>
    <xf numFmtId="4" fontId="19" fillId="0" borderId="0" xfId="208" applyFont="1" applyFill="1">
      <alignment/>
      <protection/>
    </xf>
    <xf numFmtId="4" fontId="19" fillId="0" borderId="0" xfId="208" applyFont="1" applyAlignment="1">
      <alignment horizontal="right"/>
      <protection/>
    </xf>
    <xf numFmtId="4" fontId="19" fillId="0" borderId="0" xfId="208" applyFont="1" applyFill="1" applyAlignment="1">
      <alignment/>
      <protection/>
    </xf>
    <xf numFmtId="0" fontId="19" fillId="0" borderId="0" xfId="214" applyFont="1">
      <alignment/>
      <protection/>
    </xf>
    <xf numFmtId="0" fontId="19" fillId="0" borderId="0" xfId="214" applyFont="1" applyFill="1">
      <alignment/>
      <protection/>
    </xf>
    <xf numFmtId="0" fontId="18" fillId="0" borderId="0" xfId="211">
      <alignment/>
      <protection/>
    </xf>
    <xf numFmtId="0" fontId="45" fillId="0" borderId="0" xfId="211" applyFont="1" applyAlignment="1">
      <alignment horizontal="right"/>
      <protection/>
    </xf>
    <xf numFmtId="0" fontId="46" fillId="0" borderId="0" xfId="211" applyFont="1" applyAlignment="1">
      <alignment horizontal="centerContinuous"/>
      <protection/>
    </xf>
    <xf numFmtId="0" fontId="47" fillId="0" borderId="0" xfId="211" applyFont="1" applyAlignment="1">
      <alignment horizontal="centerContinuous"/>
      <protection/>
    </xf>
    <xf numFmtId="0" fontId="18" fillId="0" borderId="0" xfId="211" applyAlignment="1">
      <alignment horizontal="centerContinuous"/>
      <protection/>
    </xf>
    <xf numFmtId="0" fontId="48" fillId="0" borderId="0" xfId="211" applyFont="1" applyAlignment="1">
      <alignment horizontal="centerContinuous"/>
      <protection/>
    </xf>
    <xf numFmtId="0" fontId="45" fillId="0" borderId="0" xfId="211" applyFont="1">
      <alignment/>
      <protection/>
    </xf>
    <xf numFmtId="0" fontId="45" fillId="0" borderId="0" xfId="211" applyFont="1" applyAlignment="1">
      <alignment horizontal="right"/>
      <protection/>
    </xf>
    <xf numFmtId="0" fontId="49" fillId="0" borderId="0" xfId="211" applyFont="1" applyAlignment="1">
      <alignment horizontal="right"/>
      <protection/>
    </xf>
    <xf numFmtId="0" fontId="50" fillId="0" borderId="19" xfId="211" applyFont="1" applyBorder="1" applyAlignment="1">
      <alignment horizontal="center"/>
      <protection/>
    </xf>
    <xf numFmtId="0" fontId="50" fillId="0" borderId="20" xfId="211" applyFont="1" applyBorder="1" applyAlignment="1">
      <alignment horizontal="centerContinuous"/>
      <protection/>
    </xf>
    <xf numFmtId="0" fontId="50" fillId="0" borderId="21" xfId="211" applyFont="1" applyBorder="1" applyAlignment="1">
      <alignment horizontal="centerContinuous"/>
      <protection/>
    </xf>
    <xf numFmtId="0" fontId="50" fillId="0" borderId="22" xfId="211" applyFont="1" applyBorder="1" applyAlignment="1">
      <alignment horizontal="centerContinuous"/>
      <protection/>
    </xf>
    <xf numFmtId="0" fontId="50" fillId="0" borderId="23" xfId="211" applyFont="1" applyBorder="1" applyAlignment="1">
      <alignment horizontal="center"/>
      <protection/>
    </xf>
    <xf numFmtId="0" fontId="50" fillId="0" borderId="24" xfId="211" applyFont="1" applyBorder="1" applyAlignment="1">
      <alignment horizontal="center"/>
      <protection/>
    </xf>
    <xf numFmtId="0" fontId="50" fillId="0" borderId="25" xfId="211" applyFont="1" applyBorder="1" applyAlignment="1">
      <alignment horizontal="center"/>
      <protection/>
    </xf>
    <xf numFmtId="0" fontId="50" fillId="0" borderId="26" xfId="211" applyFont="1" applyBorder="1">
      <alignment/>
      <protection/>
    </xf>
    <xf numFmtId="0" fontId="50" fillId="0" borderId="16" xfId="211" applyFont="1" applyBorder="1" applyAlignment="1">
      <alignment horizontal="center"/>
      <protection/>
    </xf>
    <xf numFmtId="0" fontId="50" fillId="0" borderId="27" xfId="211" applyFont="1" applyBorder="1" applyAlignment="1">
      <alignment/>
      <protection/>
    </xf>
    <xf numFmtId="0" fontId="50" fillId="0" borderId="27" xfId="211" applyFont="1" applyBorder="1">
      <alignment/>
      <protection/>
    </xf>
    <xf numFmtId="0" fontId="50" fillId="0" borderId="27" xfId="211" applyFont="1" applyBorder="1" applyAlignment="1">
      <alignment horizontal="center"/>
      <protection/>
    </xf>
    <xf numFmtId="0" fontId="18" fillId="0" borderId="28" xfId="211" applyBorder="1" applyAlignment="1">
      <alignment horizontal="center"/>
      <protection/>
    </xf>
    <xf numFmtId="0" fontId="50" fillId="0" borderId="25" xfId="211" applyFont="1" applyBorder="1">
      <alignment/>
      <protection/>
    </xf>
    <xf numFmtId="0" fontId="50" fillId="0" borderId="27" xfId="211" applyFont="1" applyBorder="1" applyAlignment="1">
      <alignment horizontal="left"/>
      <protection/>
    </xf>
    <xf numFmtId="0" fontId="50" fillId="0" borderId="28" xfId="211" applyFont="1" applyBorder="1">
      <alignment/>
      <protection/>
    </xf>
    <xf numFmtId="0" fontId="50" fillId="0" borderId="27" xfId="211" applyFont="1" applyBorder="1" applyAlignment="1">
      <alignment horizontal="center"/>
      <protection/>
    </xf>
    <xf numFmtId="0" fontId="49" fillId="0" borderId="27" xfId="211" applyFont="1" applyBorder="1" applyAlignment="1">
      <alignment horizontal="center"/>
      <protection/>
    </xf>
    <xf numFmtId="0" fontId="50" fillId="0" borderId="29" xfId="211" applyFont="1" applyBorder="1">
      <alignment/>
      <protection/>
    </xf>
    <xf numFmtId="0" fontId="50" fillId="0" borderId="30" xfId="211" applyFont="1" applyBorder="1">
      <alignment/>
      <protection/>
    </xf>
    <xf numFmtId="0" fontId="50" fillId="0" borderId="31" xfId="211" applyFont="1" applyBorder="1" applyAlignment="1">
      <alignment horizontal="left"/>
      <protection/>
    </xf>
    <xf numFmtId="0" fontId="50" fillId="0" borderId="31" xfId="211" applyFont="1" applyBorder="1">
      <alignment/>
      <protection/>
    </xf>
    <xf numFmtId="49" fontId="50" fillId="0" borderId="27" xfId="211" applyNumberFormat="1" applyFont="1" applyBorder="1" applyAlignment="1">
      <alignment horizontal="center"/>
      <protection/>
    </xf>
    <xf numFmtId="49" fontId="50" fillId="0" borderId="31" xfId="211" applyNumberFormat="1" applyFont="1" applyBorder="1" applyAlignment="1">
      <alignment horizontal="center"/>
      <protection/>
    </xf>
    <xf numFmtId="0" fontId="18" fillId="0" borderId="31" xfId="211" applyFont="1" applyBorder="1" applyAlignment="1">
      <alignment horizontal="center"/>
      <protection/>
    </xf>
    <xf numFmtId="0" fontId="18" fillId="0" borderId="32" xfId="211" applyBorder="1" applyAlignment="1">
      <alignment horizontal="center"/>
      <protection/>
    </xf>
    <xf numFmtId="0" fontId="49" fillId="0" borderId="33" xfId="211" applyFont="1" applyBorder="1" applyAlignment="1">
      <alignment horizontal="center"/>
      <protection/>
    </xf>
    <xf numFmtId="0" fontId="49" fillId="0" borderId="34" xfId="211" applyFont="1" applyBorder="1" applyAlignment="1">
      <alignment horizontal="center"/>
      <protection/>
    </xf>
    <xf numFmtId="0" fontId="49" fillId="0" borderId="35" xfId="211" applyFont="1" applyBorder="1" applyAlignment="1">
      <alignment horizontal="center"/>
      <protection/>
    </xf>
    <xf numFmtId="0" fontId="46" fillId="0" borderId="28" xfId="212" applyFont="1" applyBorder="1" applyAlignment="1">
      <alignment horizontal="center"/>
      <protection/>
    </xf>
    <xf numFmtId="49" fontId="46" fillId="0" borderId="25" xfId="212" applyNumberFormat="1" applyFont="1" applyBorder="1" applyAlignment="1">
      <alignment horizontal="center"/>
      <protection/>
    </xf>
    <xf numFmtId="49" fontId="46" fillId="0" borderId="26" xfId="212" applyNumberFormat="1" applyFont="1" applyBorder="1" applyAlignment="1">
      <alignment horizontal="center"/>
      <protection/>
    </xf>
    <xf numFmtId="49" fontId="46" fillId="0" borderId="26" xfId="212" applyNumberFormat="1" applyFont="1" applyBorder="1" applyAlignment="1">
      <alignment horizontal="center" vertical="top"/>
      <protection/>
    </xf>
    <xf numFmtId="0" fontId="48" fillId="0" borderId="27" xfId="212" applyFont="1" applyBorder="1" applyAlignment="1">
      <alignment horizontal="center"/>
      <protection/>
    </xf>
    <xf numFmtId="0" fontId="46" fillId="0" borderId="27" xfId="212" applyFont="1" applyBorder="1" applyAlignment="1">
      <alignment horizontal="left"/>
      <protection/>
    </xf>
    <xf numFmtId="164" fontId="46" fillId="0" borderId="27" xfId="212" applyNumberFormat="1" applyFont="1" applyBorder="1" applyAlignment="1">
      <alignment/>
      <protection/>
    </xf>
    <xf numFmtId="166" fontId="46" fillId="0" borderId="27" xfId="211" applyNumberFormat="1" applyFont="1" applyBorder="1" applyAlignment="1">
      <alignment/>
      <protection/>
    </xf>
    <xf numFmtId="0" fontId="39" fillId="0" borderId="28" xfId="212" applyFont="1" applyBorder="1" applyAlignment="1">
      <alignment horizontal="center"/>
      <protection/>
    </xf>
    <xf numFmtId="0" fontId="45" fillId="0" borderId="25" xfId="212" applyFont="1" applyBorder="1">
      <alignment/>
      <protection/>
    </xf>
    <xf numFmtId="49" fontId="39" fillId="0" borderId="26" xfId="212" applyNumberFormat="1" applyFont="1" applyBorder="1" applyAlignment="1">
      <alignment horizontal="center"/>
      <protection/>
    </xf>
    <xf numFmtId="49" fontId="39" fillId="0" borderId="27" xfId="212" applyNumberFormat="1" applyFont="1" applyBorder="1" applyAlignment="1">
      <alignment horizontal="left"/>
      <protection/>
    </xf>
    <xf numFmtId="0" fontId="39" fillId="0" borderId="27" xfId="212" applyFont="1" applyBorder="1" applyAlignment="1">
      <alignment/>
      <protection/>
    </xf>
    <xf numFmtId="164" fontId="39" fillId="0" borderId="27" xfId="211" applyNumberFormat="1" applyFont="1" applyBorder="1" applyAlignment="1">
      <alignment/>
      <protection/>
    </xf>
    <xf numFmtId="166" fontId="39" fillId="0" borderId="27" xfId="211" applyNumberFormat="1" applyFont="1" applyBorder="1" applyAlignment="1">
      <alignment/>
      <protection/>
    </xf>
    <xf numFmtId="0" fontId="51" fillId="0" borderId="28" xfId="212" applyFont="1" applyBorder="1" applyAlignment="1">
      <alignment horizontal="center"/>
      <protection/>
    </xf>
    <xf numFmtId="49" fontId="51" fillId="0" borderId="26" xfId="212" applyNumberFormat="1" applyFont="1" applyBorder="1" applyAlignment="1">
      <alignment horizontal="center"/>
      <protection/>
    </xf>
    <xf numFmtId="49" fontId="51" fillId="0" borderId="27" xfId="212" applyNumberFormat="1" applyFont="1" applyBorder="1" applyAlignment="1">
      <alignment horizontal="left"/>
      <protection/>
    </xf>
    <xf numFmtId="0" fontId="51" fillId="0" borderId="27" xfId="212" applyFont="1" applyBorder="1" applyAlignment="1">
      <alignment/>
      <protection/>
    </xf>
    <xf numFmtId="164" fontId="51" fillId="0" borderId="27" xfId="211" applyNumberFormat="1" applyFont="1" applyBorder="1" applyAlignment="1">
      <alignment/>
      <protection/>
    </xf>
    <xf numFmtId="166" fontId="51" fillId="0" borderId="27" xfId="211" applyNumberFormat="1" applyFont="1" applyBorder="1" applyAlignment="1">
      <alignment/>
      <protection/>
    </xf>
    <xf numFmtId="0" fontId="49" fillId="0" borderId="28" xfId="212" applyFont="1" applyBorder="1" applyAlignment="1">
      <alignment horizontal="center"/>
      <protection/>
    </xf>
    <xf numFmtId="0" fontId="49" fillId="0" borderId="25" xfId="211" applyFont="1" applyBorder="1">
      <alignment/>
      <protection/>
    </xf>
    <xf numFmtId="0" fontId="49" fillId="0" borderId="26" xfId="211" applyFont="1" applyBorder="1">
      <alignment/>
      <protection/>
    </xf>
    <xf numFmtId="0" fontId="49" fillId="0" borderId="26" xfId="211" applyFont="1" applyBorder="1" applyAlignment="1">
      <alignment horizontal="center"/>
      <protection/>
    </xf>
    <xf numFmtId="49" fontId="49" fillId="0" borderId="27" xfId="211" applyNumberFormat="1" applyFont="1" applyBorder="1" applyAlignment="1">
      <alignment horizontal="center"/>
      <protection/>
    </xf>
    <xf numFmtId="49" fontId="49" fillId="0" borderId="27" xfId="211" applyNumberFormat="1" applyFont="1" applyBorder="1" applyAlignment="1">
      <alignment/>
      <protection/>
    </xf>
    <xf numFmtId="164" fontId="49" fillId="0" borderId="27" xfId="211" applyNumberFormat="1" applyFont="1" applyBorder="1" applyAlignment="1">
      <alignment/>
      <protection/>
    </xf>
    <xf numFmtId="166" fontId="49" fillId="0" borderId="27" xfId="211" applyNumberFormat="1" applyFont="1" applyBorder="1" applyAlignment="1">
      <alignment/>
      <protection/>
    </xf>
    <xf numFmtId="0" fontId="49" fillId="0" borderId="25" xfId="212" applyFont="1" applyBorder="1">
      <alignment/>
      <protection/>
    </xf>
    <xf numFmtId="49" fontId="39" fillId="0" borderId="26" xfId="212" applyNumberFormat="1" applyFont="1" applyBorder="1" applyAlignment="1">
      <alignment horizontal="center"/>
      <protection/>
    </xf>
    <xf numFmtId="49" fontId="39" fillId="0" borderId="27" xfId="212" applyNumberFormat="1" applyFont="1" applyBorder="1" applyAlignment="1">
      <alignment horizontal="left"/>
      <protection/>
    </xf>
    <xf numFmtId="0" fontId="39" fillId="0" borderId="27" xfId="212" applyFont="1" applyBorder="1" applyAlignment="1">
      <alignment/>
      <protection/>
    </xf>
    <xf numFmtId="164" fontId="39" fillId="0" borderId="27" xfId="211" applyNumberFormat="1" applyFont="1" applyBorder="1" applyAlignment="1">
      <alignment/>
      <protection/>
    </xf>
    <xf numFmtId="164" fontId="39" fillId="0" borderId="27" xfId="211" applyNumberFormat="1" applyFont="1" applyFill="1" applyBorder="1" applyAlignment="1">
      <alignment/>
      <protection/>
    </xf>
    <xf numFmtId="49" fontId="39" fillId="0" borderId="26" xfId="212" applyNumberFormat="1" applyFont="1" applyFill="1" applyBorder="1" applyAlignment="1" applyProtection="1">
      <alignment horizontal="center"/>
      <protection locked="0"/>
    </xf>
    <xf numFmtId="49" fontId="39" fillId="0" borderId="27" xfId="212" applyNumberFormat="1" applyFont="1" applyBorder="1" applyAlignment="1">
      <alignment horizontal="center"/>
      <protection/>
    </xf>
    <xf numFmtId="164" fontId="39" fillId="0" borderId="27" xfId="212" applyNumberFormat="1" applyFont="1" applyBorder="1" applyAlignment="1">
      <alignment/>
      <protection/>
    </xf>
    <xf numFmtId="0" fontId="49" fillId="0" borderId="25" xfId="212" applyFont="1" applyBorder="1">
      <alignment/>
      <protection/>
    </xf>
    <xf numFmtId="49" fontId="49" fillId="0" borderId="26" xfId="212" applyNumberFormat="1" applyFont="1" applyFill="1" applyBorder="1" applyAlignment="1" applyProtection="1">
      <alignment horizontal="center"/>
      <protection locked="0"/>
    </xf>
    <xf numFmtId="49" fontId="51" fillId="0" borderId="27" xfId="212" applyNumberFormat="1" applyFont="1" applyBorder="1" applyAlignment="1">
      <alignment horizontal="center"/>
      <protection/>
    </xf>
    <xf numFmtId="164" fontId="51" fillId="0" borderId="27" xfId="212" applyNumberFormat="1" applyFont="1" applyBorder="1" applyAlignment="1">
      <alignment/>
      <protection/>
    </xf>
    <xf numFmtId="49" fontId="49" fillId="0" borderId="0" xfId="212" applyNumberFormat="1" applyFont="1" applyFill="1" applyBorder="1" applyAlignment="1" applyProtection="1">
      <alignment horizontal="center"/>
      <protection locked="0"/>
    </xf>
    <xf numFmtId="1" fontId="18" fillId="0" borderId="14" xfId="211" applyNumberFormat="1" applyFont="1" applyFill="1" applyBorder="1" applyAlignment="1">
      <alignment horizontal="left" vertical="top" wrapText="1"/>
      <protection/>
    </xf>
    <xf numFmtId="1" fontId="49" fillId="0" borderId="14" xfId="211" applyNumberFormat="1" applyFont="1" applyFill="1" applyBorder="1" applyAlignment="1">
      <alignment horizontal="center"/>
      <protection/>
    </xf>
    <xf numFmtId="0" fontId="49" fillId="0" borderId="28" xfId="211" applyFont="1" applyBorder="1" applyAlignment="1">
      <alignment/>
      <protection/>
    </xf>
    <xf numFmtId="164" fontId="49" fillId="0" borderId="27" xfId="212" applyNumberFormat="1" applyFont="1" applyBorder="1" applyAlignment="1">
      <alignment/>
      <protection/>
    </xf>
    <xf numFmtId="49" fontId="52" fillId="0" borderId="0" xfId="212" applyNumberFormat="1" applyFont="1" applyBorder="1" applyAlignment="1">
      <alignment horizontal="center"/>
      <protection/>
    </xf>
    <xf numFmtId="1" fontId="49" fillId="0" borderId="36" xfId="211" applyNumberFormat="1" applyFont="1" applyFill="1" applyBorder="1" applyAlignment="1">
      <alignment horizontal="center"/>
      <protection/>
    </xf>
    <xf numFmtId="49" fontId="49" fillId="0" borderId="28" xfId="211" applyNumberFormat="1" applyFont="1" applyBorder="1" applyAlignment="1">
      <alignment/>
      <protection/>
    </xf>
    <xf numFmtId="0" fontId="49" fillId="0" borderId="28" xfId="211" applyNumberFormat="1" applyFont="1" applyFill="1" applyBorder="1" applyAlignment="1">
      <alignment horizontal="left"/>
      <protection/>
    </xf>
    <xf numFmtId="49" fontId="49" fillId="0" borderId="26" xfId="212" applyNumberFormat="1" applyFont="1" applyBorder="1" applyAlignment="1">
      <alignment horizontal="center"/>
      <protection/>
    </xf>
    <xf numFmtId="49" fontId="49" fillId="0" borderId="27" xfId="212" applyNumberFormat="1" applyFont="1" applyBorder="1" applyAlignment="1">
      <alignment horizontal="center"/>
      <protection/>
    </xf>
    <xf numFmtId="0" fontId="49" fillId="0" borderId="27" xfId="212" applyFont="1" applyBorder="1" applyAlignment="1">
      <alignment/>
      <protection/>
    </xf>
    <xf numFmtId="164" fontId="49" fillId="0" borderId="27" xfId="211" applyNumberFormat="1" applyFont="1" applyBorder="1" applyAlignment="1">
      <alignment/>
      <protection/>
    </xf>
    <xf numFmtId="49" fontId="49" fillId="0" borderId="27" xfId="211" applyNumberFormat="1" applyFont="1" applyBorder="1" applyAlignment="1">
      <alignment/>
      <protection/>
    </xf>
    <xf numFmtId="49" fontId="49" fillId="0" borderId="0" xfId="212" applyNumberFormat="1" applyFont="1" applyBorder="1" applyAlignment="1">
      <alignment horizontal="center"/>
      <protection/>
    </xf>
    <xf numFmtId="49" fontId="49" fillId="0" borderId="36" xfId="212" applyNumberFormat="1" applyFont="1" applyBorder="1" applyAlignment="1">
      <alignment horizontal="center"/>
      <protection/>
    </xf>
    <xf numFmtId="0" fontId="49" fillId="0" borderId="27" xfId="211" applyFont="1" applyBorder="1" applyAlignment="1">
      <alignment/>
      <protection/>
    </xf>
    <xf numFmtId="49" fontId="51" fillId="0" borderId="36" xfId="212" applyNumberFormat="1" applyFont="1" applyBorder="1" applyAlignment="1">
      <alignment horizontal="center"/>
      <protection/>
    </xf>
    <xf numFmtId="166" fontId="49" fillId="0" borderId="27" xfId="211" applyNumberFormat="1" applyFont="1" applyBorder="1" applyAlignment="1">
      <alignment/>
      <protection/>
    </xf>
    <xf numFmtId="49" fontId="51" fillId="0" borderId="0" xfId="212" applyNumberFormat="1" applyFont="1" applyBorder="1" applyAlignment="1">
      <alignment horizontal="center"/>
      <protection/>
    </xf>
    <xf numFmtId="0" fontId="49" fillId="0" borderId="27" xfId="211" applyFont="1" applyFill="1" applyBorder="1" applyAlignment="1">
      <alignment/>
      <protection/>
    </xf>
    <xf numFmtId="164" fontId="49" fillId="0" borderId="27" xfId="212" applyNumberFormat="1" applyFont="1" applyFill="1" applyBorder="1" applyAlignment="1">
      <alignment/>
      <protection/>
    </xf>
    <xf numFmtId="164" fontId="39" fillId="0" borderId="27" xfId="212" applyNumberFormat="1" applyFont="1" applyBorder="1" applyAlignment="1">
      <alignment/>
      <protection/>
    </xf>
    <xf numFmtId="0" fontId="18" fillId="0" borderId="37" xfId="211" applyBorder="1">
      <alignment/>
      <protection/>
    </xf>
    <xf numFmtId="0" fontId="18" fillId="0" borderId="29" xfId="211" applyBorder="1" applyAlignment="1">
      <alignment wrapText="1"/>
      <protection/>
    </xf>
    <xf numFmtId="0" fontId="18" fillId="0" borderId="30" xfId="211" applyBorder="1" applyAlignment="1">
      <alignment wrapText="1"/>
      <protection/>
    </xf>
    <xf numFmtId="0" fontId="53" fillId="0" borderId="31" xfId="211" applyFont="1" applyBorder="1" applyAlignment="1">
      <alignment horizontal="left" wrapText="1"/>
      <protection/>
    </xf>
    <xf numFmtId="0" fontId="53" fillId="0" borderId="31" xfId="211" applyFont="1" applyBorder="1" applyAlignment="1">
      <alignment wrapText="1"/>
      <protection/>
    </xf>
    <xf numFmtId="164" fontId="18" fillId="0" borderId="31" xfId="211" applyNumberFormat="1" applyBorder="1" applyAlignment="1">
      <alignment/>
      <protection/>
    </xf>
    <xf numFmtId="166" fontId="51" fillId="0" borderId="37" xfId="211" applyNumberFormat="1" applyFont="1" applyBorder="1" applyAlignment="1">
      <alignment/>
      <protection/>
    </xf>
    <xf numFmtId="0" fontId="18" fillId="0" borderId="0" xfId="211" applyAlignment="1">
      <alignment wrapText="1"/>
      <protection/>
    </xf>
    <xf numFmtId="164" fontId="18" fillId="0" borderId="0" xfId="211" applyNumberFormat="1">
      <alignment/>
      <protection/>
    </xf>
    <xf numFmtId="0" fontId="20" fillId="0" borderId="0" xfId="209" applyFill="1">
      <alignment/>
      <protection/>
    </xf>
    <xf numFmtId="0" fontId="43" fillId="0" borderId="0" xfId="180" applyFont="1" applyFill="1" applyBorder="1" applyAlignment="1">
      <alignment horizontal="centerContinuous"/>
      <protection/>
    </xf>
    <xf numFmtId="0" fontId="43" fillId="0" borderId="0" xfId="180" applyFont="1" applyFill="1" applyBorder="1" applyAlignment="1">
      <alignment horizontal="centerContinuous"/>
      <protection/>
    </xf>
    <xf numFmtId="0" fontId="20" fillId="0" borderId="0" xfId="180" applyFont="1" applyFill="1" applyBorder="1" applyAlignment="1">
      <alignment horizontal="centerContinuous"/>
      <protection/>
    </xf>
    <xf numFmtId="0" fontId="20" fillId="0" borderId="0" xfId="180" applyFill="1" applyBorder="1" applyAlignment="1">
      <alignment horizontal="centerContinuous"/>
      <protection/>
    </xf>
    <xf numFmtId="0" fontId="20" fillId="0" borderId="0" xfId="180" applyFill="1">
      <alignment/>
      <protection/>
    </xf>
    <xf numFmtId="0" fontId="54" fillId="0" borderId="0" xfId="209" applyFont="1" applyFill="1" applyBorder="1">
      <alignment/>
      <protection/>
    </xf>
    <xf numFmtId="0" fontId="20" fillId="0" borderId="0" xfId="209" applyFill="1" applyBorder="1">
      <alignment/>
      <protection/>
    </xf>
    <xf numFmtId="0" fontId="20" fillId="0" borderId="0" xfId="209" applyFont="1" applyFill="1" applyBorder="1">
      <alignment/>
      <protection/>
    </xf>
    <xf numFmtId="0" fontId="20" fillId="0" borderId="0" xfId="180" applyFill="1" applyBorder="1" applyAlignment="1">
      <alignment horizontal="right"/>
      <protection/>
    </xf>
    <xf numFmtId="49" fontId="44" fillId="0" borderId="32" xfId="209" applyNumberFormat="1" applyFont="1" applyFill="1" applyBorder="1" applyAlignment="1">
      <alignment horizontal="left"/>
      <protection/>
    </xf>
    <xf numFmtId="49" fontId="44" fillId="0" borderId="32" xfId="209" applyNumberFormat="1" applyFont="1" applyFill="1" applyBorder="1" applyAlignment="1">
      <alignment horizontal="center"/>
      <protection/>
    </xf>
    <xf numFmtId="49" fontId="44" fillId="0" borderId="32" xfId="209" applyNumberFormat="1" applyFont="1" applyFill="1" applyBorder="1" applyAlignment="1">
      <alignment horizontal="center"/>
      <protection/>
    </xf>
    <xf numFmtId="49" fontId="23" fillId="0" borderId="28" xfId="209" applyNumberFormat="1" applyFont="1" applyFill="1" applyBorder="1" applyAlignment="1">
      <alignment horizontal="left"/>
      <protection/>
    </xf>
    <xf numFmtId="172" fontId="20" fillId="0" borderId="14" xfId="180" applyNumberFormat="1" applyFill="1" applyBorder="1">
      <alignment/>
      <protection/>
    </xf>
    <xf numFmtId="172" fontId="20" fillId="0" borderId="28" xfId="209" applyNumberFormat="1" applyFont="1" applyFill="1" applyBorder="1">
      <alignment/>
      <protection/>
    </xf>
    <xf numFmtId="49" fontId="20" fillId="0" borderId="28" xfId="209" applyNumberFormat="1" applyFill="1" applyBorder="1" applyAlignment="1">
      <alignment horizontal="left"/>
      <protection/>
    </xf>
    <xf numFmtId="173" fontId="20" fillId="0" borderId="14" xfId="180" applyNumberFormat="1" applyFill="1" applyBorder="1">
      <alignment/>
      <protection/>
    </xf>
    <xf numFmtId="173" fontId="20" fillId="0" borderId="28" xfId="209" applyNumberFormat="1" applyFont="1" applyFill="1" applyBorder="1">
      <alignment/>
      <protection/>
    </xf>
    <xf numFmtId="49" fontId="20" fillId="0" borderId="28" xfId="209" applyNumberFormat="1" applyFont="1" applyFill="1" applyBorder="1" applyAlignment="1">
      <alignment horizontal="left"/>
      <protection/>
    </xf>
    <xf numFmtId="49" fontId="20" fillId="0" borderId="28" xfId="209" applyNumberFormat="1" applyFont="1" applyFill="1" applyBorder="1" applyAlignment="1">
      <alignment horizontal="left"/>
      <protection/>
    </xf>
    <xf numFmtId="173" fontId="23" fillId="0" borderId="28" xfId="209" applyNumberFormat="1" applyFont="1" applyFill="1" applyBorder="1">
      <alignment/>
      <protection/>
    </xf>
    <xf numFmtId="49" fontId="20" fillId="0" borderId="24" xfId="209" applyNumberFormat="1" applyFont="1" applyFill="1" applyBorder="1" applyAlignment="1">
      <alignment horizontal="left"/>
      <protection/>
    </xf>
    <xf numFmtId="174" fontId="20" fillId="0" borderId="14" xfId="180" applyNumberFormat="1" applyFont="1" applyFill="1" applyBorder="1">
      <alignment/>
      <protection/>
    </xf>
    <xf numFmtId="174" fontId="20" fillId="0" borderId="28" xfId="209" applyNumberFormat="1" applyFont="1" applyFill="1" applyBorder="1">
      <alignment/>
      <protection/>
    </xf>
    <xf numFmtId="172" fontId="20" fillId="0" borderId="38" xfId="209" applyNumberFormat="1" applyFont="1" applyFill="1" applyBorder="1">
      <alignment/>
      <protection/>
    </xf>
    <xf numFmtId="174" fontId="20" fillId="0" borderId="24" xfId="209" applyNumberFormat="1" applyFont="1" applyFill="1" applyBorder="1">
      <alignment/>
      <protection/>
    </xf>
    <xf numFmtId="174" fontId="20" fillId="0" borderId="38" xfId="209" applyNumberFormat="1" applyFont="1" applyFill="1" applyBorder="1">
      <alignment/>
      <protection/>
    </xf>
    <xf numFmtId="49" fontId="20" fillId="0" borderId="37" xfId="209" applyNumberFormat="1" applyFont="1" applyFill="1" applyBorder="1" applyAlignment="1">
      <alignment horizontal="left"/>
      <protection/>
    </xf>
    <xf numFmtId="174" fontId="20" fillId="0" borderId="37" xfId="209" applyNumberFormat="1" applyFont="1" applyFill="1" applyBorder="1">
      <alignment/>
      <protection/>
    </xf>
    <xf numFmtId="0" fontId="20" fillId="0" borderId="0" xfId="180" applyFont="1" applyFill="1">
      <alignment/>
      <protection/>
    </xf>
    <xf numFmtId="173" fontId="20" fillId="0" borderId="0" xfId="180" applyNumberFormat="1" applyFill="1">
      <alignment/>
      <protection/>
    </xf>
    <xf numFmtId="0" fontId="19" fillId="0" borderId="16" xfId="215" applyFont="1" applyBorder="1" applyAlignment="1">
      <alignment horizontal="center" wrapText="1"/>
      <protection/>
    </xf>
    <xf numFmtId="0" fontId="19" fillId="0" borderId="14" xfId="215" applyFont="1" applyBorder="1" applyAlignment="1">
      <alignment horizontal="center" wrapText="1"/>
      <protection/>
    </xf>
    <xf numFmtId="0" fontId="19" fillId="0" borderId="12" xfId="215" applyFont="1" applyBorder="1" applyAlignment="1">
      <alignment horizontal="center" wrapText="1"/>
      <protection/>
    </xf>
    <xf numFmtId="0" fontId="19" fillId="0" borderId="13" xfId="215" applyFont="1" applyBorder="1" applyAlignment="1">
      <alignment horizontal="center" wrapText="1"/>
      <protection/>
    </xf>
    <xf numFmtId="4" fontId="19" fillId="0" borderId="0" xfId="208" applyFont="1" applyAlignment="1">
      <alignment horizontal="left"/>
      <protection/>
    </xf>
    <xf numFmtId="4" fontId="19" fillId="0" borderId="16" xfId="208" applyFont="1" applyBorder="1" applyAlignment="1">
      <alignment horizontal="center"/>
      <protection/>
    </xf>
    <xf numFmtId="4" fontId="19" fillId="0" borderId="14" xfId="208" applyFont="1" applyBorder="1" applyAlignment="1">
      <alignment horizontal="center"/>
      <protection/>
    </xf>
    <xf numFmtId="4" fontId="19" fillId="0" borderId="12" xfId="208" applyFont="1" applyBorder="1" applyAlignment="1">
      <alignment horizontal="center"/>
      <protection/>
    </xf>
    <xf numFmtId="4" fontId="19" fillId="0" borderId="16" xfId="208" applyFont="1" applyBorder="1" applyAlignment="1">
      <alignment horizontal="center" wrapText="1"/>
      <protection/>
    </xf>
    <xf numFmtId="4" fontId="19" fillId="0" borderId="14" xfId="208" applyFont="1" applyBorder="1" applyAlignment="1">
      <alignment horizontal="center" wrapText="1"/>
      <protection/>
    </xf>
    <xf numFmtId="4" fontId="19" fillId="0" borderId="12" xfId="208" applyFont="1" applyBorder="1" applyAlignment="1">
      <alignment horizontal="center" wrapText="1"/>
      <protection/>
    </xf>
    <xf numFmtId="4" fontId="19" fillId="0" borderId="39" xfId="208" applyFont="1" applyBorder="1" applyAlignment="1">
      <alignment horizontal="center" wrapText="1"/>
      <protection/>
    </xf>
    <xf numFmtId="4" fontId="19" fillId="0" borderId="40" xfId="208" applyFont="1" applyBorder="1" applyAlignment="1">
      <alignment horizontal="center" wrapText="1"/>
      <protection/>
    </xf>
    <xf numFmtId="4" fontId="19" fillId="0" borderId="17" xfId="208" applyFont="1" applyBorder="1" applyAlignment="1">
      <alignment horizontal="center" wrapText="1"/>
      <protection/>
    </xf>
    <xf numFmtId="4" fontId="19" fillId="0" borderId="41" xfId="208" applyFont="1" applyBorder="1" applyAlignment="1">
      <alignment horizontal="center" wrapText="1"/>
      <protection/>
    </xf>
    <xf numFmtId="0" fontId="19" fillId="0" borderId="18" xfId="215" applyFont="1" applyBorder="1" applyAlignment="1">
      <alignment horizontal="center"/>
      <protection/>
    </xf>
    <xf numFmtId="0" fontId="19" fillId="0" borderId="42" xfId="215" applyFont="1" applyBorder="1" applyAlignment="1">
      <alignment horizontal="center"/>
      <protection/>
    </xf>
    <xf numFmtId="0" fontId="19" fillId="0" borderId="18" xfId="217" applyFont="1" applyBorder="1" applyAlignment="1">
      <alignment horizontal="center"/>
      <protection/>
    </xf>
    <xf numFmtId="0" fontId="19" fillId="0" borderId="13" xfId="217" applyFont="1" applyBorder="1" applyAlignment="1">
      <alignment horizontal="center"/>
      <protection/>
    </xf>
    <xf numFmtId="0" fontId="19" fillId="0" borderId="18" xfId="217" applyFont="1" applyBorder="1" applyAlignment="1">
      <alignment horizontal="center" wrapText="1"/>
      <protection/>
    </xf>
    <xf numFmtId="0" fontId="19" fillId="0" borderId="43" xfId="217" applyFont="1" applyBorder="1" applyAlignment="1">
      <alignment horizontal="center" wrapText="1"/>
      <protection/>
    </xf>
    <xf numFmtId="0" fontId="19" fillId="0" borderId="42" xfId="217" applyFont="1" applyBorder="1" applyAlignment="1">
      <alignment horizontal="center" wrapText="1"/>
      <protection/>
    </xf>
    <xf numFmtId="0" fontId="19" fillId="0" borderId="14" xfId="217" applyFont="1" applyBorder="1" applyAlignment="1">
      <alignment horizontal="center" wrapText="1"/>
      <protection/>
    </xf>
    <xf numFmtId="0" fontId="19" fillId="0" borderId="12" xfId="217" applyFont="1" applyBorder="1" applyAlignment="1">
      <alignment horizontal="center" wrapText="1"/>
      <protection/>
    </xf>
    <xf numFmtId="0" fontId="19" fillId="0" borderId="39" xfId="217" applyFont="1" applyBorder="1" applyAlignment="1">
      <alignment horizontal="center" wrapText="1"/>
      <protection/>
    </xf>
    <xf numFmtId="0" fontId="19" fillId="0" borderId="40" xfId="217" applyFont="1" applyBorder="1" applyAlignment="1">
      <alignment horizontal="center" wrapText="1"/>
      <protection/>
    </xf>
    <xf numFmtId="0" fontId="19" fillId="0" borderId="17" xfId="217" applyFont="1" applyBorder="1" applyAlignment="1">
      <alignment horizontal="center" wrapText="1"/>
      <protection/>
    </xf>
    <xf numFmtId="0" fontId="19" fillId="0" borderId="41" xfId="217" applyFont="1" applyBorder="1" applyAlignment="1">
      <alignment horizontal="center" wrapText="1"/>
      <protection/>
    </xf>
    <xf numFmtId="0" fontId="19" fillId="0" borderId="12" xfId="215" applyFont="1" applyBorder="1" applyAlignment="1">
      <alignment horizontal="center"/>
      <protection/>
    </xf>
    <xf numFmtId="0" fontId="19" fillId="0" borderId="17" xfId="215" applyFont="1" applyBorder="1" applyAlignment="1">
      <alignment horizontal="center" wrapText="1"/>
      <protection/>
    </xf>
    <xf numFmtId="0" fontId="19" fillId="0" borderId="41" xfId="215" applyFont="1" applyBorder="1" applyAlignment="1">
      <alignment horizontal="center" wrapText="1"/>
      <protection/>
    </xf>
    <xf numFmtId="0" fontId="42" fillId="0" borderId="16" xfId="215" applyFont="1" applyBorder="1" applyAlignment="1">
      <alignment horizontal="center" wrapText="1"/>
      <protection/>
    </xf>
    <xf numFmtId="0" fontId="42" fillId="0" borderId="14" xfId="215" applyFont="1" applyBorder="1" applyAlignment="1">
      <alignment horizontal="center" wrapText="1"/>
      <protection/>
    </xf>
    <xf numFmtId="0" fontId="42" fillId="0" borderId="12" xfId="215" applyFont="1" applyBorder="1" applyAlignment="1">
      <alignment horizontal="center" wrapText="1"/>
      <protection/>
    </xf>
    <xf numFmtId="0" fontId="42" fillId="0" borderId="13" xfId="215" applyFont="1" applyBorder="1" applyAlignment="1">
      <alignment horizontal="center" wrapText="1"/>
      <protection/>
    </xf>
    <xf numFmtId="4" fontId="42" fillId="0" borderId="0" xfId="208" applyFont="1" applyAlignment="1">
      <alignment horizontal="left"/>
      <protection/>
    </xf>
    <xf numFmtId="4" fontId="42" fillId="0" borderId="16" xfId="208" applyFont="1" applyBorder="1" applyAlignment="1">
      <alignment horizontal="center"/>
      <protection/>
    </xf>
    <xf numFmtId="4" fontId="42" fillId="0" borderId="14" xfId="208" applyFont="1" applyBorder="1" applyAlignment="1">
      <alignment horizontal="center"/>
      <protection/>
    </xf>
    <xf numFmtId="4" fontId="42" fillId="0" borderId="12" xfId="208" applyFont="1" applyBorder="1" applyAlignment="1">
      <alignment horizontal="center"/>
      <protection/>
    </xf>
    <xf numFmtId="4" fontId="42" fillId="0" borderId="16" xfId="208" applyFont="1" applyBorder="1" applyAlignment="1">
      <alignment horizontal="center" wrapText="1"/>
      <protection/>
    </xf>
    <xf numFmtId="4" fontId="42" fillId="0" borderId="14" xfId="208" applyFont="1" applyBorder="1" applyAlignment="1">
      <alignment horizontal="center" wrapText="1"/>
      <protection/>
    </xf>
    <xf numFmtId="4" fontId="42" fillId="0" borderId="12" xfId="208" applyFont="1" applyBorder="1" applyAlignment="1">
      <alignment horizontal="center" wrapText="1"/>
      <protection/>
    </xf>
    <xf numFmtId="4" fontId="42" fillId="0" borderId="39" xfId="208" applyFont="1" applyBorder="1" applyAlignment="1">
      <alignment horizontal="center" wrapText="1"/>
      <protection/>
    </xf>
    <xf numFmtId="4" fontId="42" fillId="0" borderId="40" xfId="208" applyFont="1" applyBorder="1" applyAlignment="1">
      <alignment horizontal="center" wrapText="1"/>
      <protection/>
    </xf>
    <xf numFmtId="4" fontId="42" fillId="0" borderId="17" xfId="208" applyFont="1" applyBorder="1" applyAlignment="1">
      <alignment horizontal="center" wrapText="1"/>
      <protection/>
    </xf>
    <xf numFmtId="4" fontId="42" fillId="0" borderId="41" xfId="208" applyFont="1" applyBorder="1" applyAlignment="1">
      <alignment horizontal="center" wrapText="1"/>
      <protection/>
    </xf>
    <xf numFmtId="0" fontId="42" fillId="0" borderId="18" xfId="215" applyFont="1" applyBorder="1" applyAlignment="1">
      <alignment horizontal="center"/>
      <protection/>
    </xf>
    <xf numFmtId="0" fontId="42" fillId="0" borderId="42" xfId="215" applyFont="1" applyBorder="1" applyAlignment="1">
      <alignment horizontal="center"/>
      <protection/>
    </xf>
  </cellXfs>
  <cellStyles count="245">
    <cellStyle name="Normal" xfId="0"/>
    <cellStyle name="_Column1" xfId="15"/>
    <cellStyle name="_Column1_data" xfId="16"/>
    <cellStyle name="_Column1_QV1" xfId="17"/>
    <cellStyle name="_Column1_Sheet1" xfId="18"/>
    <cellStyle name="_Column1_Tabelle" xfId="19"/>
    <cellStyle name="_Column2" xfId="20"/>
    <cellStyle name="_Column2_data" xfId="21"/>
    <cellStyle name="_Column2_QV1" xfId="22"/>
    <cellStyle name="_Column2_Sheet1" xfId="23"/>
    <cellStyle name="_Column2_Tabelle" xfId="24"/>
    <cellStyle name="_Column3" xfId="25"/>
    <cellStyle name="_Column3_data" xfId="26"/>
    <cellStyle name="_Column3_QV1" xfId="27"/>
    <cellStyle name="_Column3_Sheet1" xfId="28"/>
    <cellStyle name="_Column3_Tabelle" xfId="29"/>
    <cellStyle name="_Column4" xfId="30"/>
    <cellStyle name="_Column4_data" xfId="31"/>
    <cellStyle name="_Column4_QV1" xfId="32"/>
    <cellStyle name="_Column4_Sheet1" xfId="33"/>
    <cellStyle name="_Column4_Tabelle" xfId="34"/>
    <cellStyle name="_Column5" xfId="35"/>
    <cellStyle name="_Column5_data" xfId="36"/>
    <cellStyle name="_Column5_QV1" xfId="37"/>
    <cellStyle name="_Column5_Sheet1" xfId="38"/>
    <cellStyle name="_Column5_Tabelle" xfId="39"/>
    <cellStyle name="_Column6" xfId="40"/>
    <cellStyle name="_Column6_data" xfId="41"/>
    <cellStyle name="_Column6_QV1" xfId="42"/>
    <cellStyle name="_Column6_Sheet1" xfId="43"/>
    <cellStyle name="_Column6_Tabelle" xfId="44"/>
    <cellStyle name="_Column7" xfId="45"/>
    <cellStyle name="_Column7_data" xfId="46"/>
    <cellStyle name="_Column7_QV1" xfId="47"/>
    <cellStyle name="_Column7_Sheet1" xfId="48"/>
    <cellStyle name="_Column7_Tabelle" xfId="49"/>
    <cellStyle name="_Data" xfId="50"/>
    <cellStyle name="_Data_data" xfId="51"/>
    <cellStyle name="_Data_QV1" xfId="52"/>
    <cellStyle name="_Data_Sheet1" xfId="53"/>
    <cellStyle name="_Data_Tabelle" xfId="54"/>
    <cellStyle name="_Header" xfId="55"/>
    <cellStyle name="_Header_data" xfId="56"/>
    <cellStyle name="_Header_QV1" xfId="57"/>
    <cellStyle name="_Header_Sheet1" xfId="58"/>
    <cellStyle name="_Header_Tabelle" xfId="59"/>
    <cellStyle name="_Row1" xfId="60"/>
    <cellStyle name="_Row1_data" xfId="61"/>
    <cellStyle name="_Row1_QV1" xfId="62"/>
    <cellStyle name="_Row1_Sheet1" xfId="63"/>
    <cellStyle name="_Row1_Tabelle" xfId="64"/>
    <cellStyle name="_Row2" xfId="65"/>
    <cellStyle name="_Row2_data" xfId="66"/>
    <cellStyle name="_Row2_QV1" xfId="67"/>
    <cellStyle name="_Row2_Sheet1" xfId="68"/>
    <cellStyle name="_Row2_Tabelle" xfId="69"/>
    <cellStyle name="_Row3" xfId="70"/>
    <cellStyle name="_Row3_data" xfId="71"/>
    <cellStyle name="_Row3_QV1" xfId="72"/>
    <cellStyle name="_Row3_Sheet1" xfId="73"/>
    <cellStyle name="_Row3_Tabelle" xfId="74"/>
    <cellStyle name="_Row4" xfId="75"/>
    <cellStyle name="_Row4_data" xfId="76"/>
    <cellStyle name="_Row4_QV1" xfId="77"/>
    <cellStyle name="_Row4_Sheet1" xfId="78"/>
    <cellStyle name="_Row4_Tabelle" xfId="79"/>
    <cellStyle name="_Row5" xfId="80"/>
    <cellStyle name="_Row5_data" xfId="81"/>
    <cellStyle name="_Row5_QV1" xfId="82"/>
    <cellStyle name="_Row5_Sheet1" xfId="83"/>
    <cellStyle name="_Row5_Tabelle" xfId="84"/>
    <cellStyle name="_Row6" xfId="85"/>
    <cellStyle name="_Row6_data" xfId="86"/>
    <cellStyle name="_Row6_QV1" xfId="87"/>
    <cellStyle name="_Row6_Sheet1" xfId="88"/>
    <cellStyle name="_Row6_Tabelle" xfId="89"/>
    <cellStyle name="_Row7" xfId="90"/>
    <cellStyle name="_Row7_data" xfId="91"/>
    <cellStyle name="_Row7_QV1" xfId="92"/>
    <cellStyle name="_Row7_Sheet1" xfId="93"/>
    <cellStyle name="_Row7_Tabelle" xfId="94"/>
    <cellStyle name="20 % - zvýraznenie1" xfId="95"/>
    <cellStyle name="20 % - zvýraznenie1 2" xfId="96"/>
    <cellStyle name="20 % - zvýraznenie1 3" xfId="97"/>
    <cellStyle name="20 % - zvýraznenie2" xfId="98"/>
    <cellStyle name="20 % - zvýraznenie2 2" xfId="99"/>
    <cellStyle name="20 % - zvýraznenie2 3" xfId="100"/>
    <cellStyle name="20 % - zvýraznenie3" xfId="101"/>
    <cellStyle name="20 % - zvýraznenie3 2" xfId="102"/>
    <cellStyle name="20 % - zvýraznenie3 3" xfId="103"/>
    <cellStyle name="20 % - zvýraznenie4" xfId="104"/>
    <cellStyle name="20 % - zvýraznenie4 2" xfId="105"/>
    <cellStyle name="20 % - zvýraznenie4 3" xfId="106"/>
    <cellStyle name="20 % - zvýraznenie5" xfId="107"/>
    <cellStyle name="20 % - zvýraznenie5 2" xfId="108"/>
    <cellStyle name="20 % - zvýraznenie5 3" xfId="109"/>
    <cellStyle name="20 % - zvýraznenie6" xfId="110"/>
    <cellStyle name="20 % - zvýraznenie6 2" xfId="111"/>
    <cellStyle name="20 % - zvýraznenie6 3" xfId="112"/>
    <cellStyle name="40 % - zvýraznenie1" xfId="113"/>
    <cellStyle name="40 % - zvýraznenie1 2" xfId="114"/>
    <cellStyle name="40 % - zvýraznenie1 3" xfId="115"/>
    <cellStyle name="40 % - zvýraznenie2" xfId="116"/>
    <cellStyle name="40 % - zvýraznenie2 2" xfId="117"/>
    <cellStyle name="40 % - zvýraznenie2 3" xfId="118"/>
    <cellStyle name="40 % - zvýraznenie3" xfId="119"/>
    <cellStyle name="40 % - zvýraznenie3 2" xfId="120"/>
    <cellStyle name="40 % - zvýraznenie3 3" xfId="121"/>
    <cellStyle name="40 % - zvýraznenie4" xfId="122"/>
    <cellStyle name="40 % - zvýraznenie4 2" xfId="123"/>
    <cellStyle name="40 % - zvýraznenie4 3" xfId="124"/>
    <cellStyle name="40 % - zvýraznenie5" xfId="125"/>
    <cellStyle name="40 % - zvýraznenie5 2" xfId="126"/>
    <cellStyle name="40 % - zvýraznenie5 3" xfId="127"/>
    <cellStyle name="40 % - zvýraznenie6" xfId="128"/>
    <cellStyle name="40 % - zvýraznenie6 2" xfId="129"/>
    <cellStyle name="40 % - zvýraznenie6 3" xfId="130"/>
    <cellStyle name="60 % - zvýraznenie1" xfId="131"/>
    <cellStyle name="60 % - zvýraznenie1 2" xfId="132"/>
    <cellStyle name="60 % - zvýraznenie2" xfId="133"/>
    <cellStyle name="60 % - zvýraznenie2 2" xfId="134"/>
    <cellStyle name="60 % - zvýraznenie3" xfId="135"/>
    <cellStyle name="60 % - zvýraznenie3 2" xfId="136"/>
    <cellStyle name="60 % - zvýraznenie4" xfId="137"/>
    <cellStyle name="60 % - zvýraznenie4 2" xfId="138"/>
    <cellStyle name="60 % - zvýraznenie5" xfId="139"/>
    <cellStyle name="60 % - zvýraznenie5 2" xfId="140"/>
    <cellStyle name="60 % - zvýraznenie6" xfId="141"/>
    <cellStyle name="60 % - zvýraznenie6 2" xfId="142"/>
    <cellStyle name="Akcia" xfId="143"/>
    <cellStyle name="Cena_Sk" xfId="144"/>
    <cellStyle name="Comma [0]" xfId="145"/>
    <cellStyle name="Currency [0]" xfId="146"/>
    <cellStyle name="Comma" xfId="147"/>
    <cellStyle name="Comma [0]" xfId="148"/>
    <cellStyle name="Čiarka 2" xfId="149"/>
    <cellStyle name="Date" xfId="150"/>
    <cellStyle name="Dobrá" xfId="151"/>
    <cellStyle name="Dobrá 2" xfId="152"/>
    <cellStyle name="Euro" xfId="153"/>
    <cellStyle name="Fixed" xfId="154"/>
    <cellStyle name="Heading1" xfId="155"/>
    <cellStyle name="Heading2" xfId="156"/>
    <cellStyle name="Kontrolná bunka" xfId="157"/>
    <cellStyle name="Kontrolná bunka 2" xfId="158"/>
    <cellStyle name="Currency" xfId="159"/>
    <cellStyle name="Currency [0]" xfId="160"/>
    <cellStyle name="Mena 2" xfId="161"/>
    <cellStyle name="Mena 2 2" xfId="162"/>
    <cellStyle name="Nadpis 1" xfId="163"/>
    <cellStyle name="Nadpis 1 2" xfId="164"/>
    <cellStyle name="Nadpis 2" xfId="165"/>
    <cellStyle name="Nadpis 2 2" xfId="166"/>
    <cellStyle name="Nadpis 3" xfId="167"/>
    <cellStyle name="Nadpis 3 2" xfId="168"/>
    <cellStyle name="Nadpis 4" xfId="169"/>
    <cellStyle name="Nadpis 4 2" xfId="170"/>
    <cellStyle name="Nazov" xfId="171"/>
    <cellStyle name="Neutrálna" xfId="172"/>
    <cellStyle name="Neutrálna 2" xfId="173"/>
    <cellStyle name="Normal_Book1" xfId="174"/>
    <cellStyle name="Normálna 10" xfId="175"/>
    <cellStyle name="Normálna 11" xfId="176"/>
    <cellStyle name="Normálna 12" xfId="177"/>
    <cellStyle name="Normálna 13" xfId="178"/>
    <cellStyle name="Normálna 14" xfId="179"/>
    <cellStyle name="Normálna 15" xfId="180"/>
    <cellStyle name="Normálna 2" xfId="181"/>
    <cellStyle name="Normálna 2 2" xfId="182"/>
    <cellStyle name="Normálna 2 2 2" xfId="183"/>
    <cellStyle name="Normálna 2 3" xfId="184"/>
    <cellStyle name="Normálna 2_1 platný 15 febr Rozpis rozpočtu 2013 pobočky" xfId="185"/>
    <cellStyle name="Normálna 3" xfId="186"/>
    <cellStyle name="Normálna 3 2" xfId="187"/>
    <cellStyle name="Normálna 4" xfId="188"/>
    <cellStyle name="Normálna 4 2" xfId="189"/>
    <cellStyle name="Normálna 5" xfId="190"/>
    <cellStyle name="Normálna 5 2" xfId="191"/>
    <cellStyle name="Normálna 6" xfId="192"/>
    <cellStyle name="Normálna 6 2" xfId="193"/>
    <cellStyle name="Normálna 6 2 2" xfId="194"/>
    <cellStyle name="Normálna 6 3" xfId="195"/>
    <cellStyle name="Normálna 6 4" xfId="196"/>
    <cellStyle name="Normálna 7" xfId="197"/>
    <cellStyle name="Normálna 7 2" xfId="198"/>
    <cellStyle name="Normálna 8" xfId="199"/>
    <cellStyle name="Normálna 8 2" xfId="200"/>
    <cellStyle name="Normálna 9" xfId="201"/>
    <cellStyle name="Normálna 9 2" xfId="202"/>
    <cellStyle name="normálne 2" xfId="203"/>
    <cellStyle name="normálne 2 5" xfId="204"/>
    <cellStyle name="normálne 2 5 2" xfId="205"/>
    <cellStyle name="normálne 35" xfId="206"/>
    <cellStyle name="normálne_05,06,07" xfId="207"/>
    <cellStyle name="normálne_Garančné poistenie a poistenie v nezamestnanosti- výdavky r.2004-definitívna" xfId="208"/>
    <cellStyle name="normálne_Hárok1" xfId="209"/>
    <cellStyle name="normálne_mesačný a kvartálny rozpis rozpočtu na rok 2005" xfId="210"/>
    <cellStyle name="normálne_plnenie 2013" xfId="211"/>
    <cellStyle name="normálne_plnenie investície 2006" xfId="212"/>
    <cellStyle name="normálne_Prehľad o výdavkoch ZFGP I Q 2006" xfId="213"/>
    <cellStyle name="normálne_Prílohy do rozboru  - dávka v nezamestnanosti" xfId="214"/>
    <cellStyle name="normálne_Výdavky ZFNP 2007 - do správy" xfId="215"/>
    <cellStyle name="normálne_Vývojové rady výdavkov ZFPvN podľa pobočiek od roku 2005 - účtovníctvo" xfId="216"/>
    <cellStyle name="normálne_Zošit2" xfId="217"/>
    <cellStyle name="normální 2" xfId="218"/>
    <cellStyle name="normální_15.6.07 východ.+rozpočet 08-10" xfId="219"/>
    <cellStyle name="Percent" xfId="220"/>
    <cellStyle name="Percentá 2" xfId="221"/>
    <cellStyle name="Popis" xfId="222"/>
    <cellStyle name="Poznámka" xfId="223"/>
    <cellStyle name="Poznámka 2" xfId="224"/>
    <cellStyle name="Poznámka 3" xfId="225"/>
    <cellStyle name="Prepojená bunka" xfId="226"/>
    <cellStyle name="Prepojená bunka 2" xfId="227"/>
    <cellStyle name="ProductNo." xfId="228"/>
    <cellStyle name="Spolu" xfId="229"/>
    <cellStyle name="Spolu 2" xfId="230"/>
    <cellStyle name="Text upozornenia" xfId="231"/>
    <cellStyle name="Text upozornenia 2" xfId="232"/>
    <cellStyle name="Titul" xfId="233"/>
    <cellStyle name="Titul 2" xfId="234"/>
    <cellStyle name="Total" xfId="235"/>
    <cellStyle name="Upozornenie" xfId="236"/>
    <cellStyle name="Vstup" xfId="237"/>
    <cellStyle name="Vstup 2" xfId="238"/>
    <cellStyle name="Výpočet" xfId="239"/>
    <cellStyle name="Výpočet 2" xfId="240"/>
    <cellStyle name="Výstup" xfId="241"/>
    <cellStyle name="Výstup 2" xfId="242"/>
    <cellStyle name="Vysvetľujúci text" xfId="243"/>
    <cellStyle name="Vysvetľujúci text 2" xfId="244"/>
    <cellStyle name="Zlá" xfId="245"/>
    <cellStyle name="Zlá 2" xfId="246"/>
    <cellStyle name="Zvýraznenie1" xfId="247"/>
    <cellStyle name="Zvýraznenie1 2" xfId="248"/>
    <cellStyle name="Zvýraznenie2" xfId="249"/>
    <cellStyle name="Zvýraznenie2 2" xfId="250"/>
    <cellStyle name="Zvýraznenie3" xfId="251"/>
    <cellStyle name="Zvýraznenie3 2" xfId="252"/>
    <cellStyle name="Zvýraznenie4" xfId="253"/>
    <cellStyle name="Zvýraznenie4 2" xfId="254"/>
    <cellStyle name="Zvýraznenie5" xfId="255"/>
    <cellStyle name="Zvýraznenie5 2" xfId="256"/>
    <cellStyle name="Zvýraznenie6" xfId="257"/>
    <cellStyle name="Zvýraznenie6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22.421875" style="74" customWidth="1"/>
    <col min="2" max="2" width="12.28125" style="74" customWidth="1"/>
    <col min="3" max="3" width="17.7109375" style="74" customWidth="1"/>
    <col min="4" max="4" width="13.421875" style="74" customWidth="1"/>
    <col min="5" max="5" width="14.57421875" style="74" customWidth="1"/>
    <col min="6" max="6" width="9.7109375" style="74" customWidth="1"/>
    <col min="7" max="7" width="9.140625" style="100" customWidth="1"/>
    <col min="8" max="8" width="8.00390625" style="79" customWidth="1"/>
    <col min="9" max="9" width="8.00390625" style="74" customWidth="1"/>
    <col min="10" max="10" width="9.57421875" style="75" customWidth="1"/>
    <col min="11" max="16384" width="8.00390625" style="74" customWidth="1"/>
  </cols>
  <sheetData>
    <row r="1" ht="13.5">
      <c r="H1" s="101"/>
    </row>
    <row r="3" ht="13.5">
      <c r="H3" s="101"/>
    </row>
    <row r="4" spans="2:10" ht="13.5">
      <c r="B4" s="71"/>
      <c r="C4" s="71"/>
      <c r="D4" s="71"/>
      <c r="E4" s="71"/>
      <c r="F4" s="71"/>
      <c r="G4" s="102"/>
      <c r="H4" s="71"/>
      <c r="J4" s="101"/>
    </row>
    <row r="5" spans="1:8" ht="13.5">
      <c r="A5" s="253"/>
      <c r="B5" s="253"/>
      <c r="C5" s="253"/>
      <c r="D5" s="253"/>
      <c r="E5" s="253"/>
      <c r="F5" s="253"/>
      <c r="G5" s="253"/>
      <c r="H5" s="253"/>
    </row>
    <row r="6" spans="1:8" ht="13.5">
      <c r="A6" s="71" t="s">
        <v>73</v>
      </c>
      <c r="B6" s="72"/>
      <c r="C6" s="72"/>
      <c r="D6" s="72"/>
      <c r="E6" s="72"/>
      <c r="F6" s="72"/>
      <c r="G6" s="73"/>
      <c r="H6" s="72"/>
    </row>
    <row r="7" spans="1:8" ht="13.5">
      <c r="A7" s="47" t="s">
        <v>74</v>
      </c>
      <c r="B7" s="72"/>
      <c r="C7" s="72"/>
      <c r="D7" s="72"/>
      <c r="E7" s="72"/>
      <c r="F7" s="72"/>
      <c r="G7" s="73"/>
      <c r="H7" s="72"/>
    </row>
    <row r="8" spans="1:8" ht="13.5">
      <c r="A8" s="72"/>
      <c r="B8" s="72"/>
      <c r="C8" s="72"/>
      <c r="D8" s="72"/>
      <c r="E8" s="72"/>
      <c r="F8" s="72"/>
      <c r="G8" s="73"/>
      <c r="H8" s="72"/>
    </row>
    <row r="9" spans="1:10" ht="15.75" customHeight="1">
      <c r="A9" s="76"/>
      <c r="B9" s="76"/>
      <c r="C9" s="76"/>
      <c r="D9" s="76"/>
      <c r="E9" s="76"/>
      <c r="F9" s="77"/>
      <c r="G9" s="78"/>
      <c r="J9" s="80" t="s">
        <v>2</v>
      </c>
    </row>
    <row r="10" spans="1:10" ht="21" customHeight="1">
      <c r="A10" s="254" t="s">
        <v>3</v>
      </c>
      <c r="B10" s="257" t="s">
        <v>59</v>
      </c>
      <c r="C10" s="257" t="s">
        <v>5</v>
      </c>
      <c r="D10" s="260" t="s">
        <v>6</v>
      </c>
      <c r="E10" s="261"/>
      <c r="F10" s="264" t="s">
        <v>7</v>
      </c>
      <c r="G10" s="265"/>
      <c r="H10" s="249" t="s">
        <v>8</v>
      </c>
      <c r="I10" s="249" t="s">
        <v>9</v>
      </c>
      <c r="J10" s="252" t="s">
        <v>10</v>
      </c>
    </row>
    <row r="11" spans="1:10" ht="21" customHeight="1">
      <c r="A11" s="255"/>
      <c r="B11" s="258"/>
      <c r="C11" s="258"/>
      <c r="D11" s="262"/>
      <c r="E11" s="263"/>
      <c r="F11" s="249" t="s">
        <v>11</v>
      </c>
      <c r="G11" s="249" t="s">
        <v>12</v>
      </c>
      <c r="H11" s="250"/>
      <c r="I11" s="250"/>
      <c r="J11" s="252"/>
    </row>
    <row r="12" spans="1:10" ht="21" customHeight="1">
      <c r="A12" s="256"/>
      <c r="B12" s="259"/>
      <c r="C12" s="259"/>
      <c r="D12" s="81">
        <v>2012</v>
      </c>
      <c r="E12" s="81">
        <v>2013</v>
      </c>
      <c r="F12" s="251"/>
      <c r="G12" s="251"/>
      <c r="H12" s="251"/>
      <c r="I12" s="251"/>
      <c r="J12" s="252"/>
    </row>
    <row r="13" spans="1:10" ht="13.5">
      <c r="A13" s="82" t="s">
        <v>13</v>
      </c>
      <c r="B13" s="83">
        <v>1</v>
      </c>
      <c r="C13" s="83">
        <v>2</v>
      </c>
      <c r="D13" s="83">
        <v>3</v>
      </c>
      <c r="E13" s="83">
        <v>4</v>
      </c>
      <c r="F13" s="84">
        <v>5</v>
      </c>
      <c r="G13" s="85">
        <v>6</v>
      </c>
      <c r="H13" s="83">
        <v>7</v>
      </c>
      <c r="I13" s="86">
        <v>8</v>
      </c>
      <c r="J13" s="86">
        <v>9</v>
      </c>
    </row>
    <row r="14" spans="1:10" ht="18" customHeight="1">
      <c r="A14" s="87" t="s">
        <v>14</v>
      </c>
      <c r="B14" s="88">
        <v>95465</v>
      </c>
      <c r="C14" s="89">
        <v>47446</v>
      </c>
      <c r="D14" s="88">
        <v>45470</v>
      </c>
      <c r="E14" s="90">
        <v>50426</v>
      </c>
      <c r="F14" s="57">
        <f>+E14-C14</f>
        <v>2980</v>
      </c>
      <c r="G14" s="58">
        <f>+E14-D14</f>
        <v>4956</v>
      </c>
      <c r="H14" s="59">
        <f aca="true" t="shared" si="0" ref="H14:H50">+E14/B14*100</f>
        <v>52.82145288849317</v>
      </c>
      <c r="I14" s="59">
        <f aca="true" t="shared" si="1" ref="I14:I52">+E14/C14*100</f>
        <v>106.28082451629221</v>
      </c>
      <c r="J14" s="60">
        <f aca="true" t="shared" si="2" ref="J14:J52">+E14/D14*100</f>
        <v>110.89949417198153</v>
      </c>
    </row>
    <row r="15" spans="1:10" ht="18" customHeight="1">
      <c r="A15" s="87" t="s">
        <v>15</v>
      </c>
      <c r="B15" s="88">
        <v>17939</v>
      </c>
      <c r="C15" s="89">
        <v>9086</v>
      </c>
      <c r="D15" s="88">
        <v>8594</v>
      </c>
      <c r="E15" s="91">
        <v>8753</v>
      </c>
      <c r="F15" s="57">
        <f aca="true" t="shared" si="3" ref="F15:F49">+E15-C15</f>
        <v>-333</v>
      </c>
      <c r="G15" s="58">
        <f aca="true" t="shared" si="4" ref="G15:G49">+E15-D15</f>
        <v>159</v>
      </c>
      <c r="H15" s="59">
        <f t="shared" si="0"/>
        <v>48.79313228162105</v>
      </c>
      <c r="I15" s="59">
        <f t="shared" si="1"/>
        <v>96.3350209112921</v>
      </c>
      <c r="J15" s="62">
        <f t="shared" si="2"/>
        <v>101.85012799627646</v>
      </c>
    </row>
    <row r="16" spans="1:10" ht="18" customHeight="1">
      <c r="A16" s="87" t="s">
        <v>16</v>
      </c>
      <c r="B16" s="88">
        <v>7860</v>
      </c>
      <c r="C16" s="89">
        <v>4158</v>
      </c>
      <c r="D16" s="88">
        <v>3887</v>
      </c>
      <c r="E16" s="91">
        <v>3903</v>
      </c>
      <c r="F16" s="57">
        <f t="shared" si="3"/>
        <v>-255</v>
      </c>
      <c r="G16" s="58">
        <f t="shared" si="4"/>
        <v>16</v>
      </c>
      <c r="H16" s="59">
        <f t="shared" si="0"/>
        <v>49.656488549618324</v>
      </c>
      <c r="I16" s="59">
        <f t="shared" si="1"/>
        <v>93.86724386724387</v>
      </c>
      <c r="J16" s="62">
        <f t="shared" si="2"/>
        <v>100.41162850527398</v>
      </c>
    </row>
    <row r="17" spans="1:10" ht="18" customHeight="1">
      <c r="A17" s="87" t="s">
        <v>17</v>
      </c>
      <c r="B17" s="88">
        <v>8137</v>
      </c>
      <c r="C17" s="89">
        <v>4132</v>
      </c>
      <c r="D17" s="88">
        <v>3896</v>
      </c>
      <c r="E17" s="91">
        <v>3947</v>
      </c>
      <c r="F17" s="57">
        <f t="shared" si="3"/>
        <v>-185</v>
      </c>
      <c r="G17" s="58">
        <f t="shared" si="4"/>
        <v>51</v>
      </c>
      <c r="H17" s="59">
        <f t="shared" si="0"/>
        <v>48.506820695588054</v>
      </c>
      <c r="I17" s="59">
        <f t="shared" si="1"/>
        <v>95.52274927395933</v>
      </c>
      <c r="J17" s="62">
        <f t="shared" si="2"/>
        <v>101.30903490759752</v>
      </c>
    </row>
    <row r="18" spans="1:10" ht="18" customHeight="1">
      <c r="A18" s="87" t="s">
        <v>18</v>
      </c>
      <c r="B18" s="88">
        <v>8726</v>
      </c>
      <c r="C18" s="89">
        <v>4534</v>
      </c>
      <c r="D18" s="88">
        <v>4280</v>
      </c>
      <c r="E18" s="91">
        <v>4422</v>
      </c>
      <c r="F18" s="57">
        <f t="shared" si="3"/>
        <v>-112</v>
      </c>
      <c r="G18" s="58">
        <f t="shared" si="4"/>
        <v>142</v>
      </c>
      <c r="H18" s="59">
        <f t="shared" si="0"/>
        <v>50.6761402704561</v>
      </c>
      <c r="I18" s="59">
        <f t="shared" si="1"/>
        <v>97.52977503308337</v>
      </c>
      <c r="J18" s="62">
        <f t="shared" si="2"/>
        <v>103.3177570093458</v>
      </c>
    </row>
    <row r="19" spans="1:10" ht="18" customHeight="1">
      <c r="A19" s="87" t="s">
        <v>19</v>
      </c>
      <c r="B19" s="88">
        <v>15610</v>
      </c>
      <c r="C19" s="89">
        <v>8386</v>
      </c>
      <c r="D19" s="88">
        <v>7940</v>
      </c>
      <c r="E19" s="91">
        <v>7183</v>
      </c>
      <c r="F19" s="57">
        <f t="shared" si="3"/>
        <v>-1203</v>
      </c>
      <c r="G19" s="58">
        <f t="shared" si="4"/>
        <v>-757</v>
      </c>
      <c r="H19" s="59">
        <f t="shared" si="0"/>
        <v>46.01537475976938</v>
      </c>
      <c r="I19" s="59">
        <f t="shared" si="1"/>
        <v>85.65466253279274</v>
      </c>
      <c r="J19" s="62">
        <f t="shared" si="2"/>
        <v>90.46599496221663</v>
      </c>
    </row>
    <row r="20" spans="1:10" ht="18" customHeight="1">
      <c r="A20" s="87" t="s">
        <v>20</v>
      </c>
      <c r="B20" s="88">
        <v>12511</v>
      </c>
      <c r="C20" s="89">
        <v>6289</v>
      </c>
      <c r="D20" s="88">
        <v>5936</v>
      </c>
      <c r="E20" s="91">
        <v>6462</v>
      </c>
      <c r="F20" s="57">
        <f t="shared" si="3"/>
        <v>173</v>
      </c>
      <c r="G20" s="58">
        <f t="shared" si="4"/>
        <v>526</v>
      </c>
      <c r="H20" s="59">
        <f t="shared" si="0"/>
        <v>51.650547518184</v>
      </c>
      <c r="I20" s="59">
        <f t="shared" si="1"/>
        <v>102.75083479090475</v>
      </c>
      <c r="J20" s="62">
        <f t="shared" si="2"/>
        <v>108.8611859838275</v>
      </c>
    </row>
    <row r="21" spans="1:10" ht="18" customHeight="1">
      <c r="A21" s="87" t="s">
        <v>21</v>
      </c>
      <c r="B21" s="88">
        <v>11070</v>
      </c>
      <c r="C21" s="89">
        <v>5773</v>
      </c>
      <c r="D21" s="88">
        <v>5416</v>
      </c>
      <c r="E21" s="91">
        <v>5122</v>
      </c>
      <c r="F21" s="57">
        <f t="shared" si="3"/>
        <v>-651</v>
      </c>
      <c r="G21" s="58">
        <f t="shared" si="4"/>
        <v>-294</v>
      </c>
      <c r="H21" s="59">
        <f t="shared" si="0"/>
        <v>46.26919602529359</v>
      </c>
      <c r="I21" s="59">
        <f t="shared" si="1"/>
        <v>88.72336739996535</v>
      </c>
      <c r="J21" s="62">
        <f t="shared" si="2"/>
        <v>94.57163958641064</v>
      </c>
    </row>
    <row r="22" spans="1:10" ht="18" customHeight="1">
      <c r="A22" s="87" t="s">
        <v>22</v>
      </c>
      <c r="B22" s="88">
        <v>14856</v>
      </c>
      <c r="C22" s="89">
        <v>7695</v>
      </c>
      <c r="D22" s="88">
        <v>7279</v>
      </c>
      <c r="E22" s="91">
        <v>7092</v>
      </c>
      <c r="F22" s="57">
        <f t="shared" si="3"/>
        <v>-603</v>
      </c>
      <c r="G22" s="58">
        <f t="shared" si="4"/>
        <v>-187</v>
      </c>
      <c r="H22" s="59">
        <f t="shared" si="0"/>
        <v>47.73828756058158</v>
      </c>
      <c r="I22" s="59">
        <f t="shared" si="1"/>
        <v>92.16374269005848</v>
      </c>
      <c r="J22" s="62">
        <f t="shared" si="2"/>
        <v>97.4309657920044</v>
      </c>
    </row>
    <row r="23" spans="1:10" ht="18" customHeight="1">
      <c r="A23" s="87" t="s">
        <v>23</v>
      </c>
      <c r="B23" s="88">
        <v>3213</v>
      </c>
      <c r="C23" s="89">
        <v>1629</v>
      </c>
      <c r="D23" s="88">
        <v>1549</v>
      </c>
      <c r="E23" s="91">
        <v>1570</v>
      </c>
      <c r="F23" s="57">
        <f t="shared" si="3"/>
        <v>-59</v>
      </c>
      <c r="G23" s="58">
        <f t="shared" si="4"/>
        <v>21</v>
      </c>
      <c r="H23" s="59">
        <f t="shared" si="0"/>
        <v>48.86399004046063</v>
      </c>
      <c r="I23" s="59">
        <f t="shared" si="1"/>
        <v>96.37814610190301</v>
      </c>
      <c r="J23" s="62">
        <f t="shared" si="2"/>
        <v>101.3557133634603</v>
      </c>
    </row>
    <row r="24" spans="1:10" ht="18" customHeight="1">
      <c r="A24" s="87" t="s">
        <v>24</v>
      </c>
      <c r="B24" s="88">
        <v>6227</v>
      </c>
      <c r="C24" s="89">
        <v>3180</v>
      </c>
      <c r="D24" s="88">
        <v>2989</v>
      </c>
      <c r="E24" s="91">
        <v>3270</v>
      </c>
      <c r="F24" s="57">
        <f t="shared" si="3"/>
        <v>90</v>
      </c>
      <c r="G24" s="58">
        <f t="shared" si="4"/>
        <v>281</v>
      </c>
      <c r="H24" s="59">
        <f t="shared" si="0"/>
        <v>52.51324875541995</v>
      </c>
      <c r="I24" s="59">
        <f t="shared" si="1"/>
        <v>102.8301886792453</v>
      </c>
      <c r="J24" s="62">
        <f t="shared" si="2"/>
        <v>109.40113750418202</v>
      </c>
    </row>
    <row r="25" spans="1:10" ht="18" customHeight="1">
      <c r="A25" s="87" t="s">
        <v>25</v>
      </c>
      <c r="B25" s="88">
        <v>5965</v>
      </c>
      <c r="C25" s="89">
        <v>3115</v>
      </c>
      <c r="D25" s="88">
        <v>2947</v>
      </c>
      <c r="E25" s="91">
        <v>2717</v>
      </c>
      <c r="F25" s="57">
        <f t="shared" si="3"/>
        <v>-398</v>
      </c>
      <c r="G25" s="58">
        <f t="shared" si="4"/>
        <v>-230</v>
      </c>
      <c r="H25" s="59">
        <f t="shared" si="0"/>
        <v>45.54903604358759</v>
      </c>
      <c r="I25" s="59">
        <f t="shared" si="1"/>
        <v>87.22311396468699</v>
      </c>
      <c r="J25" s="62">
        <f t="shared" si="2"/>
        <v>92.19545300305396</v>
      </c>
    </row>
    <row r="26" spans="1:10" ht="18" customHeight="1">
      <c r="A26" s="87" t="s">
        <v>26</v>
      </c>
      <c r="B26" s="88">
        <v>15783</v>
      </c>
      <c r="C26" s="89">
        <v>8662</v>
      </c>
      <c r="D26" s="88">
        <v>8082</v>
      </c>
      <c r="E26" s="91">
        <v>6707</v>
      </c>
      <c r="F26" s="57">
        <f t="shared" si="3"/>
        <v>-1955</v>
      </c>
      <c r="G26" s="58">
        <f t="shared" si="4"/>
        <v>-1375</v>
      </c>
      <c r="H26" s="59">
        <f t="shared" si="0"/>
        <v>42.49508965342457</v>
      </c>
      <c r="I26" s="59">
        <f t="shared" si="1"/>
        <v>77.4301546986839</v>
      </c>
      <c r="J26" s="62">
        <f t="shared" si="2"/>
        <v>82.9868844345459</v>
      </c>
    </row>
    <row r="27" spans="1:10" ht="18" customHeight="1">
      <c r="A27" s="87" t="s">
        <v>27</v>
      </c>
      <c r="B27" s="88">
        <v>20108</v>
      </c>
      <c r="C27" s="89">
        <v>10594</v>
      </c>
      <c r="D27" s="88">
        <v>10008</v>
      </c>
      <c r="E27" s="91">
        <v>10138</v>
      </c>
      <c r="F27" s="57">
        <f t="shared" si="3"/>
        <v>-456</v>
      </c>
      <c r="G27" s="58">
        <f t="shared" si="4"/>
        <v>130</v>
      </c>
      <c r="H27" s="59">
        <f t="shared" si="0"/>
        <v>50.41774418142033</v>
      </c>
      <c r="I27" s="59">
        <f t="shared" si="1"/>
        <v>95.69567679818766</v>
      </c>
      <c r="J27" s="62">
        <f t="shared" si="2"/>
        <v>101.29896083133494</v>
      </c>
    </row>
    <row r="28" spans="1:10" ht="18" customHeight="1">
      <c r="A28" s="87" t="s">
        <v>28</v>
      </c>
      <c r="B28" s="88">
        <v>9576</v>
      </c>
      <c r="C28" s="89">
        <v>5259</v>
      </c>
      <c r="D28" s="88">
        <v>4913</v>
      </c>
      <c r="E28" s="91">
        <v>4676</v>
      </c>
      <c r="F28" s="57">
        <f t="shared" si="3"/>
        <v>-583</v>
      </c>
      <c r="G28" s="58">
        <f t="shared" si="4"/>
        <v>-237</v>
      </c>
      <c r="H28" s="59">
        <f t="shared" si="0"/>
        <v>48.83040935672515</v>
      </c>
      <c r="I28" s="59">
        <f t="shared" si="1"/>
        <v>88.9142422513786</v>
      </c>
      <c r="J28" s="62">
        <f t="shared" si="2"/>
        <v>95.17606350498677</v>
      </c>
    </row>
    <row r="29" spans="1:10" ht="18" customHeight="1">
      <c r="A29" s="87" t="s">
        <v>29</v>
      </c>
      <c r="B29" s="88">
        <v>10579</v>
      </c>
      <c r="C29" s="89">
        <v>5514</v>
      </c>
      <c r="D29" s="88">
        <v>5235</v>
      </c>
      <c r="E29" s="91">
        <v>5262</v>
      </c>
      <c r="F29" s="57">
        <f t="shared" si="3"/>
        <v>-252</v>
      </c>
      <c r="G29" s="58">
        <f t="shared" si="4"/>
        <v>27</v>
      </c>
      <c r="H29" s="59">
        <f t="shared" si="0"/>
        <v>49.74005104452217</v>
      </c>
      <c r="I29" s="59">
        <f t="shared" si="1"/>
        <v>95.42981501632208</v>
      </c>
      <c r="J29" s="62">
        <f t="shared" si="2"/>
        <v>100.51575931232091</v>
      </c>
    </row>
    <row r="30" spans="1:10" ht="18" customHeight="1">
      <c r="A30" s="87" t="s">
        <v>30</v>
      </c>
      <c r="B30" s="88">
        <v>11078</v>
      </c>
      <c r="C30" s="89">
        <v>5930</v>
      </c>
      <c r="D30" s="88">
        <v>5594</v>
      </c>
      <c r="E30" s="91">
        <v>5045</v>
      </c>
      <c r="F30" s="57">
        <f t="shared" si="3"/>
        <v>-885</v>
      </c>
      <c r="G30" s="58">
        <f t="shared" si="4"/>
        <v>-549</v>
      </c>
      <c r="H30" s="59">
        <f t="shared" si="0"/>
        <v>45.5407113197328</v>
      </c>
      <c r="I30" s="59">
        <f t="shared" si="1"/>
        <v>85.07588532883642</v>
      </c>
      <c r="J30" s="62">
        <f t="shared" si="2"/>
        <v>90.18591347872722</v>
      </c>
    </row>
    <row r="31" spans="1:10" ht="18" customHeight="1">
      <c r="A31" s="87" t="s">
        <v>31</v>
      </c>
      <c r="B31" s="88">
        <v>8664</v>
      </c>
      <c r="C31" s="89">
        <v>4546</v>
      </c>
      <c r="D31" s="88">
        <v>4301</v>
      </c>
      <c r="E31" s="91">
        <v>4213</v>
      </c>
      <c r="F31" s="57">
        <f t="shared" si="3"/>
        <v>-333</v>
      </c>
      <c r="G31" s="58">
        <f t="shared" si="4"/>
        <v>-88</v>
      </c>
      <c r="H31" s="59">
        <f t="shared" si="0"/>
        <v>48.626500461680514</v>
      </c>
      <c r="I31" s="59">
        <f t="shared" si="1"/>
        <v>92.67487901451827</v>
      </c>
      <c r="J31" s="62">
        <f t="shared" si="2"/>
        <v>97.9539641943734</v>
      </c>
    </row>
    <row r="32" spans="1:10" ht="18" customHeight="1">
      <c r="A32" s="87" t="s">
        <v>32</v>
      </c>
      <c r="B32" s="88">
        <v>14501</v>
      </c>
      <c r="C32" s="89">
        <v>7651</v>
      </c>
      <c r="D32" s="88">
        <v>7234</v>
      </c>
      <c r="E32" s="91">
        <v>7336</v>
      </c>
      <c r="F32" s="57">
        <f t="shared" si="3"/>
        <v>-315</v>
      </c>
      <c r="G32" s="58">
        <f t="shared" si="4"/>
        <v>102</v>
      </c>
      <c r="H32" s="59">
        <f t="shared" si="0"/>
        <v>50.58961450934418</v>
      </c>
      <c r="I32" s="59">
        <f t="shared" si="1"/>
        <v>95.8828911253431</v>
      </c>
      <c r="J32" s="62">
        <f t="shared" si="2"/>
        <v>101.41000829416645</v>
      </c>
    </row>
    <row r="33" spans="1:10" ht="18" customHeight="1">
      <c r="A33" s="87" t="s">
        <v>33</v>
      </c>
      <c r="B33" s="88">
        <v>4361</v>
      </c>
      <c r="C33" s="89">
        <v>2299</v>
      </c>
      <c r="D33" s="88">
        <v>2172</v>
      </c>
      <c r="E33" s="91">
        <v>2115</v>
      </c>
      <c r="F33" s="57">
        <f t="shared" si="3"/>
        <v>-184</v>
      </c>
      <c r="G33" s="58">
        <f t="shared" si="4"/>
        <v>-57</v>
      </c>
      <c r="H33" s="59">
        <f t="shared" si="0"/>
        <v>48.49805090575556</v>
      </c>
      <c r="I33" s="59">
        <f t="shared" si="1"/>
        <v>91.9965202261853</v>
      </c>
      <c r="J33" s="62">
        <f t="shared" si="2"/>
        <v>97.37569060773481</v>
      </c>
    </row>
    <row r="34" spans="1:10" ht="18" customHeight="1">
      <c r="A34" s="87" t="s">
        <v>34</v>
      </c>
      <c r="B34" s="88">
        <v>2336</v>
      </c>
      <c r="C34" s="89">
        <v>1242</v>
      </c>
      <c r="D34" s="88">
        <v>1167</v>
      </c>
      <c r="E34" s="91">
        <v>1119</v>
      </c>
      <c r="F34" s="57">
        <f t="shared" si="3"/>
        <v>-123</v>
      </c>
      <c r="G34" s="58">
        <f t="shared" si="4"/>
        <v>-48</v>
      </c>
      <c r="H34" s="59">
        <f t="shared" si="0"/>
        <v>47.90239726027397</v>
      </c>
      <c r="I34" s="59">
        <f t="shared" si="1"/>
        <v>90.09661835748793</v>
      </c>
      <c r="J34" s="62">
        <f t="shared" si="2"/>
        <v>95.88688946015425</v>
      </c>
    </row>
    <row r="35" spans="1:10" ht="18" customHeight="1">
      <c r="A35" s="87" t="s">
        <v>35</v>
      </c>
      <c r="B35" s="88">
        <v>1868</v>
      </c>
      <c r="C35" s="89">
        <v>983</v>
      </c>
      <c r="D35" s="88">
        <v>918</v>
      </c>
      <c r="E35" s="91">
        <v>906</v>
      </c>
      <c r="F35" s="57">
        <f t="shared" si="3"/>
        <v>-77</v>
      </c>
      <c r="G35" s="58">
        <f t="shared" si="4"/>
        <v>-12</v>
      </c>
      <c r="H35" s="59">
        <f t="shared" si="0"/>
        <v>48.50107066381156</v>
      </c>
      <c r="I35" s="59">
        <f t="shared" si="1"/>
        <v>92.16683621566632</v>
      </c>
      <c r="J35" s="62">
        <f t="shared" si="2"/>
        <v>98.69281045751634</v>
      </c>
    </row>
    <row r="36" spans="1:10" ht="18" customHeight="1">
      <c r="A36" s="87" t="s">
        <v>36</v>
      </c>
      <c r="B36" s="88">
        <v>6854</v>
      </c>
      <c r="C36" s="89">
        <v>3556</v>
      </c>
      <c r="D36" s="88">
        <v>3369</v>
      </c>
      <c r="E36" s="91">
        <v>3581</v>
      </c>
      <c r="F36" s="57">
        <f t="shared" si="3"/>
        <v>25</v>
      </c>
      <c r="G36" s="58">
        <f t="shared" si="4"/>
        <v>212</v>
      </c>
      <c r="H36" s="59">
        <f t="shared" si="0"/>
        <v>52.2468631456084</v>
      </c>
      <c r="I36" s="59">
        <f t="shared" si="1"/>
        <v>100.70303712035995</v>
      </c>
      <c r="J36" s="62">
        <f t="shared" si="2"/>
        <v>106.29266844761057</v>
      </c>
    </row>
    <row r="37" spans="1:10" ht="18" customHeight="1">
      <c r="A37" s="87" t="s">
        <v>37</v>
      </c>
      <c r="B37" s="88">
        <v>3532</v>
      </c>
      <c r="C37" s="89">
        <v>1818</v>
      </c>
      <c r="D37" s="88">
        <v>1725</v>
      </c>
      <c r="E37" s="91">
        <v>1744</v>
      </c>
      <c r="F37" s="57">
        <f t="shared" si="3"/>
        <v>-74</v>
      </c>
      <c r="G37" s="58">
        <f t="shared" si="4"/>
        <v>19</v>
      </c>
      <c r="H37" s="59">
        <f t="shared" si="0"/>
        <v>49.37712344280861</v>
      </c>
      <c r="I37" s="59">
        <f t="shared" si="1"/>
        <v>95.92959295929593</v>
      </c>
      <c r="J37" s="62">
        <f t="shared" si="2"/>
        <v>101.10144927536231</v>
      </c>
    </row>
    <row r="38" spans="1:10" ht="18" customHeight="1">
      <c r="A38" s="87" t="s">
        <v>38</v>
      </c>
      <c r="B38" s="88">
        <v>23836</v>
      </c>
      <c r="C38" s="89">
        <v>13343</v>
      </c>
      <c r="D38" s="88">
        <v>12495</v>
      </c>
      <c r="E38" s="91">
        <v>10559</v>
      </c>
      <c r="F38" s="57">
        <f t="shared" si="3"/>
        <v>-2784</v>
      </c>
      <c r="G38" s="58">
        <f t="shared" si="4"/>
        <v>-1936</v>
      </c>
      <c r="H38" s="59">
        <f t="shared" si="0"/>
        <v>44.29854002349388</v>
      </c>
      <c r="I38" s="59">
        <f t="shared" si="1"/>
        <v>79.13512703290114</v>
      </c>
      <c r="J38" s="62">
        <f t="shared" si="2"/>
        <v>84.50580232092837</v>
      </c>
    </row>
    <row r="39" spans="1:10" ht="18" customHeight="1">
      <c r="A39" s="87" t="s">
        <v>39</v>
      </c>
      <c r="B39" s="88">
        <v>6426</v>
      </c>
      <c r="C39" s="89">
        <v>3742</v>
      </c>
      <c r="D39" s="88">
        <v>3506</v>
      </c>
      <c r="E39" s="91">
        <v>2688</v>
      </c>
      <c r="F39" s="57">
        <f t="shared" si="3"/>
        <v>-1054</v>
      </c>
      <c r="G39" s="58">
        <f t="shared" si="4"/>
        <v>-818</v>
      </c>
      <c r="H39" s="59">
        <f t="shared" si="0"/>
        <v>41.830065359477125</v>
      </c>
      <c r="I39" s="59">
        <f t="shared" si="1"/>
        <v>71.83324425440941</v>
      </c>
      <c r="J39" s="62">
        <f t="shared" si="2"/>
        <v>76.6685681688534</v>
      </c>
    </row>
    <row r="40" spans="1:10" ht="18" customHeight="1">
      <c r="A40" s="87" t="s">
        <v>40</v>
      </c>
      <c r="B40" s="88">
        <v>6378</v>
      </c>
      <c r="C40" s="89">
        <v>3613</v>
      </c>
      <c r="D40" s="88">
        <v>3371</v>
      </c>
      <c r="E40" s="91">
        <v>2601</v>
      </c>
      <c r="F40" s="57">
        <f t="shared" si="3"/>
        <v>-1012</v>
      </c>
      <c r="G40" s="58">
        <f t="shared" si="4"/>
        <v>-770</v>
      </c>
      <c r="H40" s="59">
        <f t="shared" si="0"/>
        <v>40.780809031044214</v>
      </c>
      <c r="I40" s="59">
        <f t="shared" si="1"/>
        <v>71.99003598117908</v>
      </c>
      <c r="J40" s="62">
        <f t="shared" si="2"/>
        <v>77.15811331948976</v>
      </c>
    </row>
    <row r="41" spans="1:10" ht="18" customHeight="1">
      <c r="A41" s="87" t="s">
        <v>41</v>
      </c>
      <c r="B41" s="88">
        <v>16273</v>
      </c>
      <c r="C41" s="89">
        <v>8689</v>
      </c>
      <c r="D41" s="88">
        <v>8128</v>
      </c>
      <c r="E41" s="91">
        <v>8005</v>
      </c>
      <c r="F41" s="57">
        <f t="shared" si="3"/>
        <v>-684</v>
      </c>
      <c r="G41" s="58">
        <f t="shared" si="4"/>
        <v>-123</v>
      </c>
      <c r="H41" s="59">
        <f t="shared" si="0"/>
        <v>49.19191298469858</v>
      </c>
      <c r="I41" s="59">
        <f t="shared" si="1"/>
        <v>92.12797790309587</v>
      </c>
      <c r="J41" s="62">
        <f t="shared" si="2"/>
        <v>98.4867125984252</v>
      </c>
    </row>
    <row r="42" spans="1:10" ht="18" customHeight="1">
      <c r="A42" s="87" t="s">
        <v>42</v>
      </c>
      <c r="B42" s="88">
        <v>6521</v>
      </c>
      <c r="C42" s="89">
        <v>4256</v>
      </c>
      <c r="D42" s="88">
        <v>3958</v>
      </c>
      <c r="E42" s="91">
        <v>2456</v>
      </c>
      <c r="F42" s="57">
        <f t="shared" si="3"/>
        <v>-1800</v>
      </c>
      <c r="G42" s="58">
        <f t="shared" si="4"/>
        <v>-1502</v>
      </c>
      <c r="H42" s="59">
        <f t="shared" si="0"/>
        <v>37.662935132648364</v>
      </c>
      <c r="I42" s="59">
        <f t="shared" si="1"/>
        <v>57.70676691729323</v>
      </c>
      <c r="J42" s="62">
        <f t="shared" si="2"/>
        <v>62.05154118241536</v>
      </c>
    </row>
    <row r="43" spans="1:10" ht="18" customHeight="1">
      <c r="A43" s="87" t="s">
        <v>43</v>
      </c>
      <c r="B43" s="88">
        <v>7357</v>
      </c>
      <c r="C43" s="89">
        <v>4497</v>
      </c>
      <c r="D43" s="88">
        <v>4159</v>
      </c>
      <c r="E43" s="91">
        <v>2719</v>
      </c>
      <c r="F43" s="57">
        <f t="shared" si="3"/>
        <v>-1778</v>
      </c>
      <c r="G43" s="58">
        <f t="shared" si="4"/>
        <v>-1440</v>
      </c>
      <c r="H43" s="59">
        <f t="shared" si="0"/>
        <v>36.95799918445019</v>
      </c>
      <c r="I43" s="59">
        <f t="shared" si="1"/>
        <v>60.46253057593951</v>
      </c>
      <c r="J43" s="62">
        <f t="shared" si="2"/>
        <v>65.37629237797547</v>
      </c>
    </row>
    <row r="44" spans="1:10" ht="18" customHeight="1">
      <c r="A44" s="87" t="s">
        <v>44</v>
      </c>
      <c r="B44" s="88">
        <v>8952</v>
      </c>
      <c r="C44" s="89">
        <v>5433</v>
      </c>
      <c r="D44" s="88">
        <v>5042</v>
      </c>
      <c r="E44" s="91">
        <v>3216</v>
      </c>
      <c r="F44" s="57">
        <f t="shared" si="3"/>
        <v>-2217</v>
      </c>
      <c r="G44" s="58">
        <f t="shared" si="4"/>
        <v>-1826</v>
      </c>
      <c r="H44" s="59">
        <f t="shared" si="0"/>
        <v>35.924932975871315</v>
      </c>
      <c r="I44" s="59">
        <f t="shared" si="1"/>
        <v>59.19381557150746</v>
      </c>
      <c r="J44" s="62">
        <f t="shared" si="2"/>
        <v>63.78421261404205</v>
      </c>
    </row>
    <row r="45" spans="1:10" ht="18" customHeight="1">
      <c r="A45" s="87" t="s">
        <v>45</v>
      </c>
      <c r="B45" s="88">
        <v>29043</v>
      </c>
      <c r="C45" s="89">
        <v>15319</v>
      </c>
      <c r="D45" s="88">
        <v>14435</v>
      </c>
      <c r="E45" s="91">
        <v>13892</v>
      </c>
      <c r="F45" s="57">
        <f t="shared" si="3"/>
        <v>-1427</v>
      </c>
      <c r="G45" s="58">
        <f t="shared" si="4"/>
        <v>-543</v>
      </c>
      <c r="H45" s="59">
        <f t="shared" si="0"/>
        <v>47.832524188272565</v>
      </c>
      <c r="I45" s="59">
        <f t="shared" si="1"/>
        <v>90.6847705463803</v>
      </c>
      <c r="J45" s="62">
        <f t="shared" si="2"/>
        <v>96.23830966401108</v>
      </c>
    </row>
    <row r="46" spans="1:10" ht="18" customHeight="1">
      <c r="A46" s="87" t="s">
        <v>46</v>
      </c>
      <c r="B46" s="88">
        <v>11217</v>
      </c>
      <c r="C46" s="89">
        <v>6167</v>
      </c>
      <c r="D46" s="88">
        <v>5737</v>
      </c>
      <c r="E46" s="91">
        <v>5056</v>
      </c>
      <c r="F46" s="57">
        <f t="shared" si="3"/>
        <v>-1111</v>
      </c>
      <c r="G46" s="58">
        <f t="shared" si="4"/>
        <v>-681</v>
      </c>
      <c r="H46" s="59">
        <f t="shared" si="0"/>
        <v>45.07444058126059</v>
      </c>
      <c r="I46" s="59">
        <f t="shared" si="1"/>
        <v>81.98475758067131</v>
      </c>
      <c r="J46" s="62">
        <f t="shared" si="2"/>
        <v>88.12968450409622</v>
      </c>
    </row>
    <row r="47" spans="1:10" ht="18" customHeight="1">
      <c r="A47" s="87" t="s">
        <v>47</v>
      </c>
      <c r="B47" s="88">
        <v>2780</v>
      </c>
      <c r="C47" s="89">
        <v>1411</v>
      </c>
      <c r="D47" s="88">
        <v>1337</v>
      </c>
      <c r="E47" s="91">
        <v>1303</v>
      </c>
      <c r="F47" s="57">
        <f t="shared" si="3"/>
        <v>-108</v>
      </c>
      <c r="G47" s="58">
        <f t="shared" si="4"/>
        <v>-34</v>
      </c>
      <c r="H47" s="59">
        <f t="shared" si="0"/>
        <v>46.8705035971223</v>
      </c>
      <c r="I47" s="59">
        <f t="shared" si="1"/>
        <v>92.3458540042523</v>
      </c>
      <c r="J47" s="62">
        <f t="shared" si="2"/>
        <v>97.4569932685116</v>
      </c>
    </row>
    <row r="48" spans="1:10" ht="18" customHeight="1">
      <c r="A48" s="87" t="s">
        <v>48</v>
      </c>
      <c r="B48" s="88">
        <v>13321</v>
      </c>
      <c r="C48" s="89">
        <v>7719</v>
      </c>
      <c r="D48" s="88">
        <v>7213</v>
      </c>
      <c r="E48" s="91">
        <v>5675</v>
      </c>
      <c r="F48" s="57">
        <f t="shared" si="3"/>
        <v>-2044</v>
      </c>
      <c r="G48" s="58">
        <f t="shared" si="4"/>
        <v>-1538</v>
      </c>
      <c r="H48" s="59">
        <f t="shared" si="0"/>
        <v>42.601906763756475</v>
      </c>
      <c r="I48" s="59">
        <f t="shared" si="1"/>
        <v>73.51988599559527</v>
      </c>
      <c r="J48" s="62">
        <f t="shared" si="2"/>
        <v>78.67738804935533</v>
      </c>
    </row>
    <row r="49" spans="1:10" ht="18" customHeight="1">
      <c r="A49" s="87" t="s">
        <v>49</v>
      </c>
      <c r="B49" s="88">
        <v>3350</v>
      </c>
      <c r="C49" s="89">
        <v>1808</v>
      </c>
      <c r="D49" s="88">
        <v>1699</v>
      </c>
      <c r="E49" s="91">
        <v>1528</v>
      </c>
      <c r="F49" s="57">
        <f t="shared" si="3"/>
        <v>-280</v>
      </c>
      <c r="G49" s="58">
        <f t="shared" si="4"/>
        <v>-171</v>
      </c>
      <c r="H49" s="59">
        <f t="shared" si="0"/>
        <v>45.61194029850746</v>
      </c>
      <c r="I49" s="59">
        <f t="shared" si="1"/>
        <v>84.51327433628319</v>
      </c>
      <c r="J49" s="62">
        <f t="shared" si="2"/>
        <v>89.93525603296057</v>
      </c>
    </row>
    <row r="50" spans="1:10" ht="18" customHeight="1">
      <c r="A50" s="92" t="s">
        <v>50</v>
      </c>
      <c r="B50" s="93">
        <v>452273</v>
      </c>
      <c r="C50" s="93">
        <v>239474</v>
      </c>
      <c r="D50" s="93">
        <v>225981</v>
      </c>
      <c r="E50" s="93">
        <f>SUM(E14:E49)</f>
        <v>217407</v>
      </c>
      <c r="F50" s="67">
        <f>+E50-C50</f>
        <v>-22067</v>
      </c>
      <c r="G50" s="65">
        <f>+E50-D50</f>
        <v>-8574</v>
      </c>
      <c r="H50" s="66">
        <f t="shared" si="0"/>
        <v>48.06986046038565</v>
      </c>
      <c r="I50" s="66">
        <f t="shared" si="1"/>
        <v>90.78522094256579</v>
      </c>
      <c r="J50" s="66">
        <f t="shared" si="2"/>
        <v>96.205875715215</v>
      </c>
    </row>
    <row r="51" spans="1:10" ht="18" customHeight="1">
      <c r="A51" s="94" t="s">
        <v>51</v>
      </c>
      <c r="B51" s="95">
        <v>0</v>
      </c>
      <c r="C51" s="95">
        <v>0</v>
      </c>
      <c r="D51" s="95">
        <v>0</v>
      </c>
      <c r="E51" s="95">
        <v>0</v>
      </c>
      <c r="F51" s="67">
        <f>+E51-C51</f>
        <v>0</v>
      </c>
      <c r="G51" s="65">
        <f>+E51-D51</f>
        <v>0</v>
      </c>
      <c r="H51" s="66">
        <v>0</v>
      </c>
      <c r="I51" s="66">
        <v>0</v>
      </c>
      <c r="J51" s="66">
        <v>0</v>
      </c>
    </row>
    <row r="52" spans="1:10" ht="19.5" customHeight="1">
      <c r="A52" s="98" t="s">
        <v>75</v>
      </c>
      <c r="B52" s="96">
        <f>+B50+B51</f>
        <v>452273</v>
      </c>
      <c r="C52" s="96">
        <f>+C50+C51</f>
        <v>239474</v>
      </c>
      <c r="D52" s="96">
        <v>225981</v>
      </c>
      <c r="E52" s="96">
        <f>+E50+E51</f>
        <v>217407</v>
      </c>
      <c r="F52" s="67">
        <f>+E52-C52</f>
        <v>-22067</v>
      </c>
      <c r="G52" s="65">
        <f>+E52-D52</f>
        <v>-8574</v>
      </c>
      <c r="H52" s="66">
        <f>+E52/B52*100</f>
        <v>48.06986046038565</v>
      </c>
      <c r="I52" s="66">
        <f t="shared" si="1"/>
        <v>90.78522094256579</v>
      </c>
      <c r="J52" s="66">
        <f t="shared" si="2"/>
        <v>96.205875715215</v>
      </c>
    </row>
    <row r="53" spans="1:8" ht="13.5">
      <c r="A53" s="103"/>
      <c r="B53" s="103"/>
      <c r="C53" s="103"/>
      <c r="D53" s="103"/>
      <c r="E53" s="103"/>
      <c r="F53" s="103"/>
      <c r="G53" s="104"/>
      <c r="H53" s="103"/>
    </row>
    <row r="101" spans="7:10" ht="19.5" customHeight="1">
      <c r="G101" s="74"/>
      <c r="H101" s="74"/>
      <c r="J101" s="74"/>
    </row>
  </sheetData>
  <sheetProtection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rintOptions/>
  <pageMargins left="0.5905511811023623" right="0.2755905511811024" top="0.4724409448818898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3"/>
  <sheetViews>
    <sheetView tabSelected="1" zoomScalePageLayoutView="0" workbookViewId="0" topLeftCell="A1">
      <selection activeCell="A1" sqref="A1"/>
    </sheetView>
  </sheetViews>
  <sheetFormatPr defaultColWidth="9.140625" defaultRowHeight="18" customHeight="1"/>
  <cols>
    <col min="1" max="1" width="26.421875" style="75" customWidth="1"/>
    <col min="2" max="2" width="13.140625" style="75" customWidth="1"/>
    <col min="3" max="3" width="15.28125" style="75" customWidth="1"/>
    <col min="4" max="5" width="12.57421875" style="75" customWidth="1"/>
    <col min="6" max="7" width="8.8515625" style="75" customWidth="1"/>
    <col min="8" max="10" width="9.421875" style="75" customWidth="1"/>
    <col min="11" max="16384" width="9.140625" style="75" customWidth="1"/>
  </cols>
  <sheetData>
    <row r="3" spans="1:9" ht="18" customHeight="1">
      <c r="A3" s="71" t="s">
        <v>68</v>
      </c>
      <c r="B3" s="72"/>
      <c r="C3" s="72"/>
      <c r="D3" s="72"/>
      <c r="E3" s="72"/>
      <c r="F3" s="72"/>
      <c r="G3" s="73"/>
      <c r="H3" s="72"/>
      <c r="I3" s="74"/>
    </row>
    <row r="4" spans="1:9" ht="18" customHeight="1">
      <c r="A4" s="47" t="s">
        <v>69</v>
      </c>
      <c r="B4" s="72"/>
      <c r="C4" s="72"/>
      <c r="D4" s="72"/>
      <c r="E4" s="72"/>
      <c r="F4" s="72"/>
      <c r="G4" s="73"/>
      <c r="H4" s="72"/>
      <c r="I4" s="74"/>
    </row>
    <row r="5" spans="1:9" ht="18" customHeight="1">
      <c r="A5" s="72"/>
      <c r="B5" s="72"/>
      <c r="C5" s="72"/>
      <c r="D5" s="72"/>
      <c r="E5" s="72"/>
      <c r="F5" s="72"/>
      <c r="G5" s="73"/>
      <c r="H5" s="72"/>
      <c r="I5" s="74"/>
    </row>
    <row r="6" spans="1:10" ht="18" customHeight="1">
      <c r="A6" s="76"/>
      <c r="B6" s="76"/>
      <c r="C6" s="76"/>
      <c r="D6" s="76"/>
      <c r="E6" s="76"/>
      <c r="F6" s="77"/>
      <c r="G6" s="78"/>
      <c r="H6" s="79"/>
      <c r="I6" s="74"/>
      <c r="J6" s="80" t="s">
        <v>2</v>
      </c>
    </row>
    <row r="7" spans="1:10" ht="18.75" customHeight="1">
      <c r="A7" s="254" t="s">
        <v>3</v>
      </c>
      <c r="B7" s="257" t="s">
        <v>59</v>
      </c>
      <c r="C7" s="257" t="s">
        <v>5</v>
      </c>
      <c r="D7" s="260" t="s">
        <v>6</v>
      </c>
      <c r="E7" s="261"/>
      <c r="F7" s="264" t="s">
        <v>7</v>
      </c>
      <c r="G7" s="265"/>
      <c r="H7" s="249" t="s">
        <v>8</v>
      </c>
      <c r="I7" s="249" t="s">
        <v>9</v>
      </c>
      <c r="J7" s="252" t="s">
        <v>10</v>
      </c>
    </row>
    <row r="8" spans="1:10" ht="18.75" customHeight="1">
      <c r="A8" s="255"/>
      <c r="B8" s="258"/>
      <c r="C8" s="258"/>
      <c r="D8" s="262"/>
      <c r="E8" s="263"/>
      <c r="F8" s="249" t="s">
        <v>11</v>
      </c>
      <c r="G8" s="249" t="s">
        <v>12</v>
      </c>
      <c r="H8" s="250"/>
      <c r="I8" s="250"/>
      <c r="J8" s="252"/>
    </row>
    <row r="9" spans="1:10" ht="18.75" customHeight="1">
      <c r="A9" s="256"/>
      <c r="B9" s="259"/>
      <c r="C9" s="259"/>
      <c r="D9" s="81">
        <v>2012</v>
      </c>
      <c r="E9" s="81">
        <v>2013</v>
      </c>
      <c r="F9" s="251"/>
      <c r="G9" s="251"/>
      <c r="H9" s="251"/>
      <c r="I9" s="251"/>
      <c r="J9" s="252"/>
    </row>
    <row r="10" spans="1:10" ht="18" customHeight="1">
      <c r="A10" s="82" t="s">
        <v>13</v>
      </c>
      <c r="B10" s="83">
        <v>1</v>
      </c>
      <c r="C10" s="83">
        <v>2</v>
      </c>
      <c r="D10" s="83">
        <v>3</v>
      </c>
      <c r="E10" s="83">
        <v>4</v>
      </c>
      <c r="F10" s="84">
        <v>5</v>
      </c>
      <c r="G10" s="85">
        <v>6</v>
      </c>
      <c r="H10" s="83">
        <v>7</v>
      </c>
      <c r="I10" s="86">
        <v>8</v>
      </c>
      <c r="J10" s="86">
        <v>9</v>
      </c>
    </row>
    <row r="11" spans="1:10" ht="18" customHeight="1">
      <c r="A11" s="87" t="s">
        <v>14</v>
      </c>
      <c r="B11" s="88">
        <v>2338</v>
      </c>
      <c r="C11" s="89">
        <v>1203</v>
      </c>
      <c r="D11" s="88">
        <v>1133</v>
      </c>
      <c r="E11" s="90">
        <v>1224</v>
      </c>
      <c r="F11" s="57">
        <f aca="true" t="shared" si="0" ref="F11:F46">+E11-C11</f>
        <v>21</v>
      </c>
      <c r="G11" s="58">
        <f aca="true" t="shared" si="1" ref="G11:G46">+E11-D11</f>
        <v>91</v>
      </c>
      <c r="H11" s="59">
        <f aca="true" t="shared" si="2" ref="H11:H49">+E11/B11*100</f>
        <v>52.3524379811805</v>
      </c>
      <c r="I11" s="59">
        <f aca="true" t="shared" si="3" ref="I11:I49">+E11/C11*100</f>
        <v>101.74563591022444</v>
      </c>
      <c r="J11" s="60">
        <f aca="true" t="shared" si="4" ref="J11:J51">+E11/D11*100</f>
        <v>108.03177405119153</v>
      </c>
    </row>
    <row r="12" spans="1:10" ht="18" customHeight="1">
      <c r="A12" s="87" t="s">
        <v>15</v>
      </c>
      <c r="B12" s="88">
        <v>674</v>
      </c>
      <c r="C12" s="89">
        <v>371</v>
      </c>
      <c r="D12" s="88">
        <v>356</v>
      </c>
      <c r="E12" s="91">
        <v>325</v>
      </c>
      <c r="F12" s="57">
        <f t="shared" si="0"/>
        <v>-46</v>
      </c>
      <c r="G12" s="58">
        <f t="shared" si="1"/>
        <v>-31</v>
      </c>
      <c r="H12" s="59">
        <f t="shared" si="2"/>
        <v>48.21958456973294</v>
      </c>
      <c r="I12" s="59">
        <f t="shared" si="3"/>
        <v>87.6010781671159</v>
      </c>
      <c r="J12" s="62">
        <f t="shared" si="4"/>
        <v>91.29213483146067</v>
      </c>
    </row>
    <row r="13" spans="1:10" ht="18" customHeight="1">
      <c r="A13" s="87" t="s">
        <v>16</v>
      </c>
      <c r="B13" s="88">
        <v>198</v>
      </c>
      <c r="C13" s="89">
        <v>105</v>
      </c>
      <c r="D13" s="88">
        <v>99</v>
      </c>
      <c r="E13" s="91">
        <v>85</v>
      </c>
      <c r="F13" s="57">
        <f t="shared" si="0"/>
        <v>-20</v>
      </c>
      <c r="G13" s="58">
        <f t="shared" si="1"/>
        <v>-14</v>
      </c>
      <c r="H13" s="59">
        <f t="shared" si="2"/>
        <v>42.92929292929293</v>
      </c>
      <c r="I13" s="59">
        <f t="shared" si="3"/>
        <v>80.95238095238095</v>
      </c>
      <c r="J13" s="62">
        <f t="shared" si="4"/>
        <v>85.85858585858585</v>
      </c>
    </row>
    <row r="14" spans="1:10" ht="18" customHeight="1">
      <c r="A14" s="87" t="s">
        <v>17</v>
      </c>
      <c r="B14" s="88">
        <v>499</v>
      </c>
      <c r="C14" s="89">
        <v>231</v>
      </c>
      <c r="D14" s="88">
        <v>219</v>
      </c>
      <c r="E14" s="91">
        <v>364</v>
      </c>
      <c r="F14" s="57">
        <f t="shared" si="0"/>
        <v>133</v>
      </c>
      <c r="G14" s="58">
        <f t="shared" si="1"/>
        <v>145</v>
      </c>
      <c r="H14" s="59">
        <f t="shared" si="2"/>
        <v>72.94589178356713</v>
      </c>
      <c r="I14" s="59">
        <f t="shared" si="3"/>
        <v>157.57575757575756</v>
      </c>
      <c r="J14" s="62">
        <f t="shared" si="4"/>
        <v>166.21004566210044</v>
      </c>
    </row>
    <row r="15" spans="1:10" ht="18" customHeight="1">
      <c r="A15" s="87" t="s">
        <v>18</v>
      </c>
      <c r="B15" s="88">
        <v>357</v>
      </c>
      <c r="C15" s="89">
        <v>246</v>
      </c>
      <c r="D15" s="88">
        <v>231</v>
      </c>
      <c r="E15" s="91">
        <v>180</v>
      </c>
      <c r="F15" s="57">
        <f t="shared" si="0"/>
        <v>-66</v>
      </c>
      <c r="G15" s="58">
        <f t="shared" si="1"/>
        <v>-51</v>
      </c>
      <c r="H15" s="59">
        <f t="shared" si="2"/>
        <v>50.42016806722689</v>
      </c>
      <c r="I15" s="59">
        <f t="shared" si="3"/>
        <v>73.17073170731707</v>
      </c>
      <c r="J15" s="62">
        <f t="shared" si="4"/>
        <v>77.92207792207793</v>
      </c>
    </row>
    <row r="16" spans="1:10" ht="18" customHeight="1">
      <c r="A16" s="87" t="s">
        <v>19</v>
      </c>
      <c r="B16" s="88">
        <v>498</v>
      </c>
      <c r="C16" s="89">
        <v>275</v>
      </c>
      <c r="D16" s="88">
        <v>260</v>
      </c>
      <c r="E16" s="91">
        <v>211</v>
      </c>
      <c r="F16" s="57">
        <f t="shared" si="0"/>
        <v>-64</v>
      </c>
      <c r="G16" s="58">
        <f t="shared" si="1"/>
        <v>-49</v>
      </c>
      <c r="H16" s="59">
        <f t="shared" si="2"/>
        <v>42.369477911646584</v>
      </c>
      <c r="I16" s="59">
        <f t="shared" si="3"/>
        <v>76.72727272727272</v>
      </c>
      <c r="J16" s="62">
        <f t="shared" si="4"/>
        <v>81.15384615384616</v>
      </c>
    </row>
    <row r="17" spans="1:10" ht="18" customHeight="1">
      <c r="A17" s="87" t="s">
        <v>20</v>
      </c>
      <c r="B17" s="88">
        <v>596</v>
      </c>
      <c r="C17" s="89">
        <v>313</v>
      </c>
      <c r="D17" s="88">
        <v>309</v>
      </c>
      <c r="E17" s="91">
        <v>311</v>
      </c>
      <c r="F17" s="57">
        <f t="shared" si="0"/>
        <v>-2</v>
      </c>
      <c r="G17" s="58">
        <f t="shared" si="1"/>
        <v>2</v>
      </c>
      <c r="H17" s="59">
        <f t="shared" si="2"/>
        <v>52.18120805369127</v>
      </c>
      <c r="I17" s="59">
        <f t="shared" si="3"/>
        <v>99.36102236421725</v>
      </c>
      <c r="J17" s="62">
        <f t="shared" si="4"/>
        <v>100.64724919093851</v>
      </c>
    </row>
    <row r="18" spans="1:10" ht="18" customHeight="1">
      <c r="A18" s="87" t="s">
        <v>21</v>
      </c>
      <c r="B18" s="88">
        <v>1615</v>
      </c>
      <c r="C18" s="89">
        <v>909</v>
      </c>
      <c r="D18" s="88">
        <v>857</v>
      </c>
      <c r="E18" s="91">
        <v>670</v>
      </c>
      <c r="F18" s="57">
        <f t="shared" si="0"/>
        <v>-239</v>
      </c>
      <c r="G18" s="58">
        <f t="shared" si="1"/>
        <v>-187</v>
      </c>
      <c r="H18" s="59">
        <f t="shared" si="2"/>
        <v>41.48606811145511</v>
      </c>
      <c r="I18" s="59">
        <f t="shared" si="3"/>
        <v>73.7073707370737</v>
      </c>
      <c r="J18" s="62">
        <f t="shared" si="4"/>
        <v>78.17969661610267</v>
      </c>
    </row>
    <row r="19" spans="1:10" ht="18" customHeight="1">
      <c r="A19" s="87" t="s">
        <v>22</v>
      </c>
      <c r="B19" s="88">
        <v>411</v>
      </c>
      <c r="C19" s="89">
        <v>186</v>
      </c>
      <c r="D19" s="88">
        <v>179</v>
      </c>
      <c r="E19" s="91">
        <v>458</v>
      </c>
      <c r="F19" s="57">
        <f t="shared" si="0"/>
        <v>272</v>
      </c>
      <c r="G19" s="58">
        <f t="shared" si="1"/>
        <v>279</v>
      </c>
      <c r="H19" s="59">
        <f t="shared" si="2"/>
        <v>111.43552311435523</v>
      </c>
      <c r="I19" s="59">
        <f t="shared" si="3"/>
        <v>246.23655913978496</v>
      </c>
      <c r="J19" s="62">
        <f t="shared" si="4"/>
        <v>255.8659217877095</v>
      </c>
    </row>
    <row r="20" spans="1:10" ht="18" customHeight="1">
      <c r="A20" s="87" t="s">
        <v>23</v>
      </c>
      <c r="B20" s="88">
        <v>163</v>
      </c>
      <c r="C20" s="89">
        <v>88</v>
      </c>
      <c r="D20" s="88">
        <v>84</v>
      </c>
      <c r="E20" s="91">
        <v>58</v>
      </c>
      <c r="F20" s="57">
        <f t="shared" si="0"/>
        <v>-30</v>
      </c>
      <c r="G20" s="58">
        <f t="shared" si="1"/>
        <v>-26</v>
      </c>
      <c r="H20" s="59">
        <f t="shared" si="2"/>
        <v>35.58282208588957</v>
      </c>
      <c r="I20" s="59">
        <f t="shared" si="3"/>
        <v>65.9090909090909</v>
      </c>
      <c r="J20" s="62">
        <f t="shared" si="4"/>
        <v>69.04761904761905</v>
      </c>
    </row>
    <row r="21" spans="1:10" ht="18" customHeight="1">
      <c r="A21" s="87" t="s">
        <v>24</v>
      </c>
      <c r="B21" s="88">
        <v>345</v>
      </c>
      <c r="C21" s="89">
        <v>183</v>
      </c>
      <c r="D21" s="88">
        <v>173</v>
      </c>
      <c r="E21" s="91">
        <v>107</v>
      </c>
      <c r="F21" s="57">
        <f t="shared" si="0"/>
        <v>-76</v>
      </c>
      <c r="G21" s="58">
        <f t="shared" si="1"/>
        <v>-66</v>
      </c>
      <c r="H21" s="59">
        <f t="shared" si="2"/>
        <v>31.01449275362319</v>
      </c>
      <c r="I21" s="59">
        <f t="shared" si="3"/>
        <v>58.46994535519126</v>
      </c>
      <c r="J21" s="62">
        <f t="shared" si="4"/>
        <v>61.849710982658955</v>
      </c>
    </row>
    <row r="22" spans="1:10" ht="18" customHeight="1">
      <c r="A22" s="87" t="s">
        <v>25</v>
      </c>
      <c r="B22" s="88">
        <v>154</v>
      </c>
      <c r="C22" s="89">
        <v>68</v>
      </c>
      <c r="D22" s="88">
        <v>63</v>
      </c>
      <c r="E22" s="91">
        <v>50</v>
      </c>
      <c r="F22" s="57">
        <f t="shared" si="0"/>
        <v>-18</v>
      </c>
      <c r="G22" s="58">
        <f t="shared" si="1"/>
        <v>-13</v>
      </c>
      <c r="H22" s="59">
        <f t="shared" si="2"/>
        <v>32.467532467532465</v>
      </c>
      <c r="I22" s="59">
        <f t="shared" si="3"/>
        <v>73.52941176470588</v>
      </c>
      <c r="J22" s="62">
        <f t="shared" si="4"/>
        <v>79.36507936507937</v>
      </c>
    </row>
    <row r="23" spans="1:10" ht="18" customHeight="1">
      <c r="A23" s="87" t="s">
        <v>26</v>
      </c>
      <c r="B23" s="88">
        <v>413</v>
      </c>
      <c r="C23" s="89">
        <v>165</v>
      </c>
      <c r="D23" s="88">
        <v>157</v>
      </c>
      <c r="E23" s="91">
        <v>175</v>
      </c>
      <c r="F23" s="57">
        <f t="shared" si="0"/>
        <v>10</v>
      </c>
      <c r="G23" s="58">
        <f t="shared" si="1"/>
        <v>18</v>
      </c>
      <c r="H23" s="59">
        <f t="shared" si="2"/>
        <v>42.3728813559322</v>
      </c>
      <c r="I23" s="59">
        <f t="shared" si="3"/>
        <v>106.06060606060606</v>
      </c>
      <c r="J23" s="62">
        <f t="shared" si="4"/>
        <v>111.46496815286623</v>
      </c>
    </row>
    <row r="24" spans="1:10" ht="18" customHeight="1">
      <c r="A24" s="87" t="s">
        <v>27</v>
      </c>
      <c r="B24" s="88">
        <v>938</v>
      </c>
      <c r="C24" s="89">
        <v>429</v>
      </c>
      <c r="D24" s="88">
        <v>411</v>
      </c>
      <c r="E24" s="91">
        <v>358</v>
      </c>
      <c r="F24" s="57">
        <f t="shared" si="0"/>
        <v>-71</v>
      </c>
      <c r="G24" s="58">
        <f t="shared" si="1"/>
        <v>-53</v>
      </c>
      <c r="H24" s="59">
        <f t="shared" si="2"/>
        <v>38.16631130063966</v>
      </c>
      <c r="I24" s="59">
        <f t="shared" si="3"/>
        <v>83.44988344988346</v>
      </c>
      <c r="J24" s="62">
        <f t="shared" si="4"/>
        <v>87.10462287104623</v>
      </c>
    </row>
    <row r="25" spans="1:10" ht="18" customHeight="1">
      <c r="A25" s="87" t="s">
        <v>28</v>
      </c>
      <c r="B25" s="88">
        <v>293</v>
      </c>
      <c r="C25" s="89">
        <v>147</v>
      </c>
      <c r="D25" s="88">
        <v>141</v>
      </c>
      <c r="E25" s="91">
        <v>106</v>
      </c>
      <c r="F25" s="57">
        <f t="shared" si="0"/>
        <v>-41</v>
      </c>
      <c r="G25" s="58">
        <f t="shared" si="1"/>
        <v>-35</v>
      </c>
      <c r="H25" s="59">
        <f t="shared" si="2"/>
        <v>36.177474402730375</v>
      </c>
      <c r="I25" s="59">
        <f t="shared" si="3"/>
        <v>72.10884353741497</v>
      </c>
      <c r="J25" s="62">
        <f t="shared" si="4"/>
        <v>75.177304964539</v>
      </c>
    </row>
    <row r="26" spans="1:10" ht="18" customHeight="1">
      <c r="A26" s="87" t="s">
        <v>29</v>
      </c>
      <c r="B26" s="88">
        <v>161</v>
      </c>
      <c r="C26" s="89">
        <v>74</v>
      </c>
      <c r="D26" s="88">
        <v>70</v>
      </c>
      <c r="E26" s="91">
        <v>101</v>
      </c>
      <c r="F26" s="57">
        <f t="shared" si="0"/>
        <v>27</v>
      </c>
      <c r="G26" s="58">
        <f t="shared" si="1"/>
        <v>31</v>
      </c>
      <c r="H26" s="59">
        <f t="shared" si="2"/>
        <v>62.732919254658384</v>
      </c>
      <c r="I26" s="59">
        <f t="shared" si="3"/>
        <v>136.48648648648648</v>
      </c>
      <c r="J26" s="62">
        <f t="shared" si="4"/>
        <v>144.28571428571428</v>
      </c>
    </row>
    <row r="27" spans="1:10" ht="18" customHeight="1">
      <c r="A27" s="87" t="s">
        <v>30</v>
      </c>
      <c r="B27" s="88">
        <v>505</v>
      </c>
      <c r="C27" s="89">
        <v>314</v>
      </c>
      <c r="D27" s="88">
        <v>295</v>
      </c>
      <c r="E27" s="91">
        <v>176</v>
      </c>
      <c r="F27" s="57">
        <f t="shared" si="0"/>
        <v>-138</v>
      </c>
      <c r="G27" s="58">
        <f t="shared" si="1"/>
        <v>-119</v>
      </c>
      <c r="H27" s="59">
        <f t="shared" si="2"/>
        <v>34.85148514851485</v>
      </c>
      <c r="I27" s="59">
        <f t="shared" si="3"/>
        <v>56.05095541401274</v>
      </c>
      <c r="J27" s="62">
        <f t="shared" si="4"/>
        <v>59.66101694915255</v>
      </c>
    </row>
    <row r="28" spans="1:10" ht="18" customHeight="1">
      <c r="A28" s="87" t="s">
        <v>31</v>
      </c>
      <c r="B28" s="88">
        <v>470</v>
      </c>
      <c r="C28" s="89">
        <v>243</v>
      </c>
      <c r="D28" s="88">
        <v>229</v>
      </c>
      <c r="E28" s="91">
        <v>206</v>
      </c>
      <c r="F28" s="57">
        <f t="shared" si="0"/>
        <v>-37</v>
      </c>
      <c r="G28" s="58">
        <f t="shared" si="1"/>
        <v>-23</v>
      </c>
      <c r="H28" s="59">
        <f t="shared" si="2"/>
        <v>43.829787234042556</v>
      </c>
      <c r="I28" s="59">
        <f t="shared" si="3"/>
        <v>84.77366255144034</v>
      </c>
      <c r="J28" s="62">
        <f t="shared" si="4"/>
        <v>89.95633187772926</v>
      </c>
    </row>
    <row r="29" spans="1:10" ht="18" customHeight="1">
      <c r="A29" s="87" t="s">
        <v>32</v>
      </c>
      <c r="B29" s="88">
        <v>1045</v>
      </c>
      <c r="C29" s="89">
        <v>488</v>
      </c>
      <c r="D29" s="88">
        <v>463</v>
      </c>
      <c r="E29" s="91">
        <v>491</v>
      </c>
      <c r="F29" s="57">
        <f t="shared" si="0"/>
        <v>3</v>
      </c>
      <c r="G29" s="58">
        <f t="shared" si="1"/>
        <v>28</v>
      </c>
      <c r="H29" s="59">
        <f t="shared" si="2"/>
        <v>46.985645933014354</v>
      </c>
      <c r="I29" s="59">
        <f t="shared" si="3"/>
        <v>100.61475409836065</v>
      </c>
      <c r="J29" s="62">
        <f t="shared" si="4"/>
        <v>106.0475161987041</v>
      </c>
    </row>
    <row r="30" spans="1:10" ht="18" customHeight="1">
      <c r="A30" s="87" t="s">
        <v>33</v>
      </c>
      <c r="B30" s="88">
        <v>744</v>
      </c>
      <c r="C30" s="89">
        <v>389</v>
      </c>
      <c r="D30" s="88">
        <v>365</v>
      </c>
      <c r="E30" s="91">
        <v>390</v>
      </c>
      <c r="F30" s="57">
        <f t="shared" si="0"/>
        <v>1</v>
      </c>
      <c r="G30" s="58">
        <f t="shared" si="1"/>
        <v>25</v>
      </c>
      <c r="H30" s="59">
        <f t="shared" si="2"/>
        <v>52.41935483870967</v>
      </c>
      <c r="I30" s="59">
        <f t="shared" si="3"/>
        <v>100.25706940874035</v>
      </c>
      <c r="J30" s="62">
        <f t="shared" si="4"/>
        <v>106.84931506849315</v>
      </c>
    </row>
    <row r="31" spans="1:10" ht="18" customHeight="1">
      <c r="A31" s="87" t="s">
        <v>34</v>
      </c>
      <c r="B31" s="88">
        <v>93</v>
      </c>
      <c r="C31" s="89">
        <v>47</v>
      </c>
      <c r="D31" s="88">
        <v>44</v>
      </c>
      <c r="E31" s="91">
        <v>58</v>
      </c>
      <c r="F31" s="57">
        <f t="shared" si="0"/>
        <v>11</v>
      </c>
      <c r="G31" s="58">
        <f t="shared" si="1"/>
        <v>14</v>
      </c>
      <c r="H31" s="59">
        <f t="shared" si="2"/>
        <v>62.365591397849464</v>
      </c>
      <c r="I31" s="59">
        <f t="shared" si="3"/>
        <v>123.40425531914893</v>
      </c>
      <c r="J31" s="62">
        <f t="shared" si="4"/>
        <v>131.8181818181818</v>
      </c>
    </row>
    <row r="32" spans="1:10" ht="18" customHeight="1">
      <c r="A32" s="87" t="s">
        <v>35</v>
      </c>
      <c r="B32" s="88">
        <v>421</v>
      </c>
      <c r="C32" s="89">
        <v>218</v>
      </c>
      <c r="D32" s="88">
        <v>207</v>
      </c>
      <c r="E32" s="91">
        <v>316</v>
      </c>
      <c r="F32" s="57">
        <f t="shared" si="0"/>
        <v>98</v>
      </c>
      <c r="G32" s="58">
        <f t="shared" si="1"/>
        <v>109</v>
      </c>
      <c r="H32" s="59">
        <f t="shared" si="2"/>
        <v>75.05938242280284</v>
      </c>
      <c r="I32" s="59">
        <f t="shared" si="3"/>
        <v>144.95412844036696</v>
      </c>
      <c r="J32" s="62">
        <f t="shared" si="4"/>
        <v>152.65700483091786</v>
      </c>
    </row>
    <row r="33" spans="1:10" ht="18" customHeight="1">
      <c r="A33" s="87" t="s">
        <v>36</v>
      </c>
      <c r="B33" s="88">
        <v>237</v>
      </c>
      <c r="C33" s="89">
        <v>145</v>
      </c>
      <c r="D33" s="88">
        <v>138</v>
      </c>
      <c r="E33" s="91">
        <v>108</v>
      </c>
      <c r="F33" s="57">
        <f t="shared" si="0"/>
        <v>-37</v>
      </c>
      <c r="G33" s="58">
        <f t="shared" si="1"/>
        <v>-30</v>
      </c>
      <c r="H33" s="59">
        <f t="shared" si="2"/>
        <v>45.56962025316456</v>
      </c>
      <c r="I33" s="59">
        <f t="shared" si="3"/>
        <v>74.48275862068967</v>
      </c>
      <c r="J33" s="62">
        <f t="shared" si="4"/>
        <v>78.26086956521739</v>
      </c>
    </row>
    <row r="34" spans="1:10" ht="18" customHeight="1">
      <c r="A34" s="87" t="s">
        <v>37</v>
      </c>
      <c r="B34" s="88">
        <v>401</v>
      </c>
      <c r="C34" s="89">
        <v>160</v>
      </c>
      <c r="D34" s="88">
        <v>151</v>
      </c>
      <c r="E34" s="91">
        <v>100</v>
      </c>
      <c r="F34" s="57">
        <f t="shared" si="0"/>
        <v>-60</v>
      </c>
      <c r="G34" s="58">
        <f t="shared" si="1"/>
        <v>-51</v>
      </c>
      <c r="H34" s="59">
        <f t="shared" si="2"/>
        <v>24.93765586034913</v>
      </c>
      <c r="I34" s="59">
        <f t="shared" si="3"/>
        <v>62.5</v>
      </c>
      <c r="J34" s="62">
        <f t="shared" si="4"/>
        <v>66.22516556291392</v>
      </c>
    </row>
    <row r="35" spans="1:10" ht="18" customHeight="1">
      <c r="A35" s="87" t="s">
        <v>38</v>
      </c>
      <c r="B35" s="88">
        <v>539</v>
      </c>
      <c r="C35" s="89">
        <v>265</v>
      </c>
      <c r="D35" s="88">
        <v>252</v>
      </c>
      <c r="E35" s="91">
        <v>305</v>
      </c>
      <c r="F35" s="57">
        <f t="shared" si="0"/>
        <v>40</v>
      </c>
      <c r="G35" s="58">
        <f t="shared" si="1"/>
        <v>53</v>
      </c>
      <c r="H35" s="59">
        <f t="shared" si="2"/>
        <v>56.58627087198516</v>
      </c>
      <c r="I35" s="59">
        <f t="shared" si="3"/>
        <v>115.09433962264151</v>
      </c>
      <c r="J35" s="62">
        <f t="shared" si="4"/>
        <v>121.03174603174602</v>
      </c>
    </row>
    <row r="36" spans="1:10" ht="18" customHeight="1">
      <c r="A36" s="87" t="s">
        <v>39</v>
      </c>
      <c r="B36" s="88">
        <v>240</v>
      </c>
      <c r="C36" s="89">
        <v>126</v>
      </c>
      <c r="D36" s="88">
        <v>118</v>
      </c>
      <c r="E36" s="91">
        <v>97</v>
      </c>
      <c r="F36" s="57">
        <f t="shared" si="0"/>
        <v>-29</v>
      </c>
      <c r="G36" s="58">
        <f t="shared" si="1"/>
        <v>-21</v>
      </c>
      <c r="H36" s="59">
        <f t="shared" si="2"/>
        <v>40.416666666666664</v>
      </c>
      <c r="I36" s="59">
        <f t="shared" si="3"/>
        <v>76.98412698412699</v>
      </c>
      <c r="J36" s="62">
        <f t="shared" si="4"/>
        <v>82.20338983050848</v>
      </c>
    </row>
    <row r="37" spans="1:10" ht="18" customHeight="1">
      <c r="A37" s="87" t="s">
        <v>40</v>
      </c>
      <c r="B37" s="88">
        <v>579</v>
      </c>
      <c r="C37" s="89">
        <v>339</v>
      </c>
      <c r="D37" s="88">
        <v>328</v>
      </c>
      <c r="E37" s="91">
        <v>210</v>
      </c>
      <c r="F37" s="57">
        <f t="shared" si="0"/>
        <v>-129</v>
      </c>
      <c r="G37" s="58">
        <f t="shared" si="1"/>
        <v>-118</v>
      </c>
      <c r="H37" s="59">
        <f t="shared" si="2"/>
        <v>36.26943005181347</v>
      </c>
      <c r="I37" s="59">
        <f t="shared" si="3"/>
        <v>61.94690265486725</v>
      </c>
      <c r="J37" s="62">
        <f t="shared" si="4"/>
        <v>64.02439024390245</v>
      </c>
    </row>
    <row r="38" spans="1:10" ht="18" customHeight="1">
      <c r="A38" s="87" t="s">
        <v>41</v>
      </c>
      <c r="B38" s="88">
        <v>677</v>
      </c>
      <c r="C38" s="89">
        <v>337</v>
      </c>
      <c r="D38" s="88">
        <v>320</v>
      </c>
      <c r="E38" s="91">
        <v>432</v>
      </c>
      <c r="F38" s="57">
        <f t="shared" si="0"/>
        <v>95</v>
      </c>
      <c r="G38" s="58">
        <f t="shared" si="1"/>
        <v>112</v>
      </c>
      <c r="H38" s="59">
        <f t="shared" si="2"/>
        <v>63.8109305760709</v>
      </c>
      <c r="I38" s="59">
        <f t="shared" si="3"/>
        <v>128.1899109792285</v>
      </c>
      <c r="J38" s="62">
        <f t="shared" si="4"/>
        <v>135</v>
      </c>
    </row>
    <row r="39" spans="1:10" ht="18" customHeight="1">
      <c r="A39" s="87" t="s">
        <v>42</v>
      </c>
      <c r="B39" s="88">
        <v>63</v>
      </c>
      <c r="C39" s="89">
        <v>28</v>
      </c>
      <c r="D39" s="88">
        <v>27</v>
      </c>
      <c r="E39" s="91">
        <v>40</v>
      </c>
      <c r="F39" s="57">
        <f t="shared" si="0"/>
        <v>12</v>
      </c>
      <c r="G39" s="58">
        <f t="shared" si="1"/>
        <v>13</v>
      </c>
      <c r="H39" s="59">
        <f t="shared" si="2"/>
        <v>63.49206349206349</v>
      </c>
      <c r="I39" s="59">
        <f t="shared" si="3"/>
        <v>142.85714285714286</v>
      </c>
      <c r="J39" s="62">
        <f t="shared" si="4"/>
        <v>148.14814814814815</v>
      </c>
    </row>
    <row r="40" spans="1:10" ht="18" customHeight="1">
      <c r="A40" s="87" t="s">
        <v>43</v>
      </c>
      <c r="B40" s="88">
        <v>192</v>
      </c>
      <c r="C40" s="89">
        <v>110</v>
      </c>
      <c r="D40" s="88">
        <v>103</v>
      </c>
      <c r="E40" s="91">
        <v>85</v>
      </c>
      <c r="F40" s="57">
        <f t="shared" si="0"/>
        <v>-25</v>
      </c>
      <c r="G40" s="58">
        <f t="shared" si="1"/>
        <v>-18</v>
      </c>
      <c r="H40" s="59">
        <f t="shared" si="2"/>
        <v>44.27083333333333</v>
      </c>
      <c r="I40" s="59">
        <f t="shared" si="3"/>
        <v>77.27272727272727</v>
      </c>
      <c r="J40" s="62">
        <f t="shared" si="4"/>
        <v>82.52427184466019</v>
      </c>
    </row>
    <row r="41" spans="1:10" ht="18" customHeight="1">
      <c r="A41" s="87" t="s">
        <v>44</v>
      </c>
      <c r="B41" s="88">
        <v>147</v>
      </c>
      <c r="C41" s="89">
        <v>98</v>
      </c>
      <c r="D41" s="88">
        <v>106</v>
      </c>
      <c r="E41" s="91">
        <v>64</v>
      </c>
      <c r="F41" s="57">
        <f t="shared" si="0"/>
        <v>-34</v>
      </c>
      <c r="G41" s="58">
        <f t="shared" si="1"/>
        <v>-42</v>
      </c>
      <c r="H41" s="59">
        <f t="shared" si="2"/>
        <v>43.53741496598639</v>
      </c>
      <c r="I41" s="59">
        <f t="shared" si="3"/>
        <v>65.3061224489796</v>
      </c>
      <c r="J41" s="62">
        <f t="shared" si="4"/>
        <v>60.37735849056604</v>
      </c>
    </row>
    <row r="42" spans="1:10" ht="18" customHeight="1">
      <c r="A42" s="87" t="s">
        <v>45</v>
      </c>
      <c r="B42" s="88">
        <v>1377</v>
      </c>
      <c r="C42" s="89">
        <v>798</v>
      </c>
      <c r="D42" s="88">
        <v>764</v>
      </c>
      <c r="E42" s="91">
        <v>541</v>
      </c>
      <c r="F42" s="57">
        <f t="shared" si="0"/>
        <v>-257</v>
      </c>
      <c r="G42" s="58">
        <f t="shared" si="1"/>
        <v>-223</v>
      </c>
      <c r="H42" s="59">
        <f t="shared" si="2"/>
        <v>39.2883079157589</v>
      </c>
      <c r="I42" s="59">
        <f t="shared" si="3"/>
        <v>67.79448621553885</v>
      </c>
      <c r="J42" s="62">
        <f t="shared" si="4"/>
        <v>70.81151832460732</v>
      </c>
    </row>
    <row r="43" spans="1:10" ht="18" customHeight="1">
      <c r="A43" s="87" t="s">
        <v>46</v>
      </c>
      <c r="B43" s="88">
        <v>880</v>
      </c>
      <c r="C43" s="89">
        <v>637</v>
      </c>
      <c r="D43" s="88">
        <v>598</v>
      </c>
      <c r="E43" s="91">
        <v>226</v>
      </c>
      <c r="F43" s="57">
        <f t="shared" si="0"/>
        <v>-411</v>
      </c>
      <c r="G43" s="58">
        <f t="shared" si="1"/>
        <v>-372</v>
      </c>
      <c r="H43" s="59">
        <f t="shared" si="2"/>
        <v>25.681818181818183</v>
      </c>
      <c r="I43" s="59">
        <f t="shared" si="3"/>
        <v>35.478806907378335</v>
      </c>
      <c r="J43" s="62">
        <f t="shared" si="4"/>
        <v>37.79264214046823</v>
      </c>
    </row>
    <row r="44" spans="1:10" ht="18" customHeight="1">
      <c r="A44" s="87" t="s">
        <v>47</v>
      </c>
      <c r="B44" s="88">
        <v>401</v>
      </c>
      <c r="C44" s="89">
        <v>221</v>
      </c>
      <c r="D44" s="88">
        <v>249</v>
      </c>
      <c r="E44" s="91">
        <v>225</v>
      </c>
      <c r="F44" s="57">
        <f t="shared" si="0"/>
        <v>4</v>
      </c>
      <c r="G44" s="58">
        <f t="shared" si="1"/>
        <v>-24</v>
      </c>
      <c r="H44" s="59">
        <f t="shared" si="2"/>
        <v>56.10972568578554</v>
      </c>
      <c r="I44" s="59">
        <f t="shared" si="3"/>
        <v>101.80995475113122</v>
      </c>
      <c r="J44" s="62">
        <f t="shared" si="4"/>
        <v>90.36144578313254</v>
      </c>
    </row>
    <row r="45" spans="1:10" ht="18" customHeight="1">
      <c r="A45" s="87" t="s">
        <v>48</v>
      </c>
      <c r="B45" s="88">
        <v>479</v>
      </c>
      <c r="C45" s="89">
        <v>190</v>
      </c>
      <c r="D45" s="88">
        <v>179</v>
      </c>
      <c r="E45" s="91">
        <v>248</v>
      </c>
      <c r="F45" s="57">
        <f t="shared" si="0"/>
        <v>58</v>
      </c>
      <c r="G45" s="58">
        <f t="shared" si="1"/>
        <v>69</v>
      </c>
      <c r="H45" s="59">
        <f t="shared" si="2"/>
        <v>51.774530271398746</v>
      </c>
      <c r="I45" s="59">
        <f t="shared" si="3"/>
        <v>130.5263157894737</v>
      </c>
      <c r="J45" s="62">
        <f t="shared" si="4"/>
        <v>138.54748603351956</v>
      </c>
    </row>
    <row r="46" spans="1:10" ht="18" customHeight="1">
      <c r="A46" s="87" t="s">
        <v>49</v>
      </c>
      <c r="B46" s="88">
        <v>151</v>
      </c>
      <c r="C46" s="89">
        <v>76</v>
      </c>
      <c r="D46" s="88">
        <v>70</v>
      </c>
      <c r="E46" s="91">
        <v>70</v>
      </c>
      <c r="F46" s="57">
        <f t="shared" si="0"/>
        <v>-6</v>
      </c>
      <c r="G46" s="58">
        <f t="shared" si="1"/>
        <v>0</v>
      </c>
      <c r="H46" s="59">
        <f t="shared" si="2"/>
        <v>46.35761589403973</v>
      </c>
      <c r="I46" s="59">
        <f t="shared" si="3"/>
        <v>92.10526315789474</v>
      </c>
      <c r="J46" s="62">
        <f t="shared" si="4"/>
        <v>100</v>
      </c>
    </row>
    <row r="47" spans="1:10" ht="18" customHeight="1">
      <c r="A47" s="92" t="s">
        <v>50</v>
      </c>
      <c r="B47" s="93">
        <v>19294</v>
      </c>
      <c r="C47" s="93">
        <v>10222</v>
      </c>
      <c r="D47" s="93">
        <v>9748</v>
      </c>
      <c r="E47" s="93">
        <f>SUM(E11:E46)</f>
        <v>9171</v>
      </c>
      <c r="F47" s="93">
        <f>SUM(F11:F46)</f>
        <v>-1051</v>
      </c>
      <c r="G47" s="93">
        <f>SUM(G11:G46)</f>
        <v>-577</v>
      </c>
      <c r="H47" s="66">
        <f t="shared" si="2"/>
        <v>47.53291178604748</v>
      </c>
      <c r="I47" s="66">
        <f t="shared" si="3"/>
        <v>89.71825474466836</v>
      </c>
      <c r="J47" s="66">
        <f t="shared" si="4"/>
        <v>94.08083709478868</v>
      </c>
    </row>
    <row r="48" spans="1:10" ht="18" customHeight="1">
      <c r="A48" s="94" t="s">
        <v>70</v>
      </c>
      <c r="B48" s="95">
        <v>24136</v>
      </c>
      <c r="C48" s="95">
        <v>12011</v>
      </c>
      <c r="D48" s="95">
        <v>11248</v>
      </c>
      <c r="E48" s="95">
        <v>11699</v>
      </c>
      <c r="F48" s="67">
        <f>+E48-C48</f>
        <v>-312</v>
      </c>
      <c r="G48" s="65">
        <f>+E48-D48</f>
        <v>451</v>
      </c>
      <c r="H48" s="66">
        <f t="shared" si="2"/>
        <v>48.471163407358304</v>
      </c>
      <c r="I48" s="66">
        <f t="shared" si="3"/>
        <v>97.40238115061194</v>
      </c>
      <c r="J48" s="62">
        <f t="shared" si="4"/>
        <v>104.00960170697013</v>
      </c>
    </row>
    <row r="49" spans="1:10" ht="18" customHeight="1">
      <c r="A49" s="94" t="s">
        <v>71</v>
      </c>
      <c r="B49" s="95">
        <v>2235</v>
      </c>
      <c r="C49" s="95">
        <v>1072</v>
      </c>
      <c r="D49" s="95">
        <v>1106</v>
      </c>
      <c r="E49" s="95">
        <v>1228</v>
      </c>
      <c r="F49" s="57">
        <f>+E49-C49</f>
        <v>156</v>
      </c>
      <c r="G49" s="58">
        <f>+E49-D49</f>
        <v>122</v>
      </c>
      <c r="H49" s="59">
        <f t="shared" si="2"/>
        <v>54.944071588366896</v>
      </c>
      <c r="I49" s="59">
        <f t="shared" si="3"/>
        <v>114.55223880597015</v>
      </c>
      <c r="J49" s="66">
        <f t="shared" si="4"/>
        <v>111.03074141048825</v>
      </c>
    </row>
    <row r="50" spans="1:10" ht="18" customHeight="1">
      <c r="A50" s="94" t="s">
        <v>51</v>
      </c>
      <c r="B50" s="96">
        <v>0</v>
      </c>
      <c r="C50" s="96">
        <v>0</v>
      </c>
      <c r="D50" s="96">
        <v>-72</v>
      </c>
      <c r="E50" s="96">
        <v>-57</v>
      </c>
      <c r="F50" s="67">
        <f>+E50-C50</f>
        <v>-57</v>
      </c>
      <c r="G50" s="65">
        <f>+E50-D50</f>
        <v>15</v>
      </c>
      <c r="H50" s="97" t="s">
        <v>53</v>
      </c>
      <c r="I50" s="97" t="s">
        <v>53</v>
      </c>
      <c r="J50" s="66">
        <f t="shared" si="4"/>
        <v>79.16666666666666</v>
      </c>
    </row>
    <row r="51" spans="1:10" ht="18" customHeight="1">
      <c r="A51" s="98" t="s">
        <v>72</v>
      </c>
      <c r="B51" s="99">
        <f>+B47+B48+B49+B50</f>
        <v>45665</v>
      </c>
      <c r="C51" s="99">
        <f>+C47+C48+C49+C50</f>
        <v>23305</v>
      </c>
      <c r="D51" s="99">
        <v>22030</v>
      </c>
      <c r="E51" s="99">
        <f>+E47+E48+E49+E50</f>
        <v>22041</v>
      </c>
      <c r="F51" s="67">
        <f>+E51-C51</f>
        <v>-1264</v>
      </c>
      <c r="G51" s="65">
        <f>+E51-D51</f>
        <v>11</v>
      </c>
      <c r="H51" s="66">
        <f>+E51/B51*100</f>
        <v>48.26672506295851</v>
      </c>
      <c r="I51" s="68">
        <f>+E51/C51*100</f>
        <v>94.57627118644068</v>
      </c>
      <c r="J51" s="66">
        <f t="shared" si="4"/>
        <v>100.04993191103043</v>
      </c>
    </row>
    <row r="53" spans="3:4" ht="18" customHeight="1">
      <c r="C53" s="90"/>
      <c r="D53" s="90"/>
    </row>
  </sheetData>
  <sheetProtection/>
  <mergeCells count="10">
    <mergeCell ref="I7:I9"/>
    <mergeCell ref="J7:J9"/>
    <mergeCell ref="F8:F9"/>
    <mergeCell ref="G8:G9"/>
    <mergeCell ref="A7:A9"/>
    <mergeCell ref="B7:B9"/>
    <mergeCell ref="C7:C9"/>
    <mergeCell ref="D7:E8"/>
    <mergeCell ref="F7:G7"/>
    <mergeCell ref="H7:H9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tabSelected="1" zoomScalePageLayoutView="0" workbookViewId="0" topLeftCell="A33">
      <selection activeCell="A1" sqref="A1"/>
    </sheetView>
  </sheetViews>
  <sheetFormatPr defaultColWidth="9.140625" defaultRowHeight="15"/>
  <cols>
    <col min="1" max="1" width="26.28125" style="47" customWidth="1"/>
    <col min="2" max="2" width="13.00390625" style="47" customWidth="1"/>
    <col min="3" max="3" width="14.140625" style="47" customWidth="1"/>
    <col min="4" max="8" width="12.7109375" style="47" customWidth="1"/>
    <col min="9" max="9" width="13.57421875" style="47" customWidth="1"/>
    <col min="10" max="10" width="12.140625" style="49" customWidth="1"/>
    <col min="11" max="16384" width="9.140625" style="47" customWidth="1"/>
  </cols>
  <sheetData>
    <row r="3" spans="1:10" ht="13.5">
      <c r="A3" s="44" t="s">
        <v>55</v>
      </c>
      <c r="B3" s="44"/>
      <c r="C3" s="44"/>
      <c r="D3" s="44"/>
      <c r="E3" s="44"/>
      <c r="F3" s="44"/>
      <c r="G3" s="44"/>
      <c r="H3" s="44"/>
      <c r="I3" s="45"/>
      <c r="J3" s="46"/>
    </row>
    <row r="4" spans="1:10" ht="18" customHeight="1">
      <c r="A4" s="47" t="s">
        <v>56</v>
      </c>
      <c r="B4" s="44"/>
      <c r="C4" s="44"/>
      <c r="D4" s="44"/>
      <c r="E4" s="44"/>
      <c r="F4" s="44"/>
      <c r="G4" s="44"/>
      <c r="H4" s="44"/>
      <c r="I4" s="44"/>
      <c r="J4" s="48"/>
    </row>
    <row r="5" ht="13.5" customHeight="1">
      <c r="A5" s="47" t="s">
        <v>57</v>
      </c>
    </row>
    <row r="6" ht="13.5" customHeight="1"/>
    <row r="7" ht="13.5" customHeight="1"/>
    <row r="8" spans="9:10" ht="13.5" customHeight="1">
      <c r="I8" s="45" t="s">
        <v>2</v>
      </c>
      <c r="J8" s="46"/>
    </row>
    <row r="9" spans="1:10" ht="18.75" customHeight="1">
      <c r="A9" s="266" t="s">
        <v>3</v>
      </c>
      <c r="B9" s="268" t="s">
        <v>58</v>
      </c>
      <c r="C9" s="269"/>
      <c r="D9" s="269"/>
      <c r="E9" s="269"/>
      <c r="F9" s="269"/>
      <c r="G9" s="269"/>
      <c r="H9" s="269"/>
      <c r="I9" s="270"/>
      <c r="J9" s="50"/>
    </row>
    <row r="10" spans="1:10" ht="18.75" customHeight="1">
      <c r="A10" s="267"/>
      <c r="B10" s="271" t="s">
        <v>59</v>
      </c>
      <c r="C10" s="271" t="s">
        <v>60</v>
      </c>
      <c r="D10" s="273" t="s">
        <v>6</v>
      </c>
      <c r="E10" s="274"/>
      <c r="F10" s="277" t="s">
        <v>7</v>
      </c>
      <c r="G10" s="277"/>
      <c r="H10" s="278" t="s">
        <v>61</v>
      </c>
      <c r="I10" s="279"/>
      <c r="J10" s="51"/>
    </row>
    <row r="11" spans="1:10" ht="18.75" customHeight="1">
      <c r="A11" s="267"/>
      <c r="B11" s="271"/>
      <c r="C11" s="271"/>
      <c r="D11" s="275"/>
      <c r="E11" s="276"/>
      <c r="F11" s="249" t="s">
        <v>62</v>
      </c>
      <c r="G11" s="249" t="s">
        <v>12</v>
      </c>
      <c r="H11" s="249" t="s">
        <v>63</v>
      </c>
      <c r="I11" s="249" t="s">
        <v>64</v>
      </c>
      <c r="J11" s="51"/>
    </row>
    <row r="12" spans="1:10" ht="18.75" customHeight="1">
      <c r="A12" s="267"/>
      <c r="B12" s="272"/>
      <c r="C12" s="272"/>
      <c r="D12" s="52">
        <v>2012</v>
      </c>
      <c r="E12" s="52">
        <v>2013</v>
      </c>
      <c r="F12" s="251"/>
      <c r="G12" s="251"/>
      <c r="H12" s="251"/>
      <c r="I12" s="251"/>
      <c r="J12" s="51"/>
    </row>
    <row r="13" spans="1:10" ht="18" customHeight="1">
      <c r="A13" s="53" t="s">
        <v>13</v>
      </c>
      <c r="B13" s="54">
        <v>1</v>
      </c>
      <c r="C13" s="54">
        <v>2</v>
      </c>
      <c r="D13" s="54">
        <v>3</v>
      </c>
      <c r="E13" s="54">
        <v>4</v>
      </c>
      <c r="F13" s="54">
        <v>5</v>
      </c>
      <c r="G13" s="54">
        <v>6</v>
      </c>
      <c r="H13" s="54">
        <v>7</v>
      </c>
      <c r="I13" s="54">
        <v>8</v>
      </c>
      <c r="J13" s="55"/>
    </row>
    <row r="14" spans="1:10" ht="18" customHeight="1">
      <c r="A14" s="56" t="s">
        <v>14</v>
      </c>
      <c r="B14" s="57">
        <v>1015</v>
      </c>
      <c r="C14" s="57">
        <v>423</v>
      </c>
      <c r="D14" s="57">
        <v>450</v>
      </c>
      <c r="E14" s="57">
        <v>435</v>
      </c>
      <c r="F14" s="57">
        <f aca="true" t="shared" si="0" ref="F14:F51">+E14-C14</f>
        <v>12</v>
      </c>
      <c r="G14" s="58">
        <f>+E14-D14</f>
        <v>-15</v>
      </c>
      <c r="H14" s="59">
        <f>+E14/B14*100</f>
        <v>42.857142857142854</v>
      </c>
      <c r="I14" s="60">
        <f>+E14/C14*100</f>
        <v>102.83687943262412</v>
      </c>
      <c r="J14" s="61"/>
    </row>
    <row r="15" spans="1:10" ht="18" customHeight="1">
      <c r="A15" s="56" t="s">
        <v>15</v>
      </c>
      <c r="B15" s="57">
        <v>40</v>
      </c>
      <c r="C15" s="57">
        <v>11</v>
      </c>
      <c r="D15" s="57">
        <v>12</v>
      </c>
      <c r="E15" s="57">
        <v>38</v>
      </c>
      <c r="F15" s="57">
        <f t="shared" si="0"/>
        <v>27</v>
      </c>
      <c r="G15" s="58">
        <f aca="true" t="shared" si="1" ref="G15:G52">+E15-D15</f>
        <v>26</v>
      </c>
      <c r="H15" s="59">
        <f>+E15/B15*100</f>
        <v>95</v>
      </c>
      <c r="I15" s="70" t="s">
        <v>53</v>
      </c>
      <c r="J15" s="61"/>
    </row>
    <row r="16" spans="1:10" ht="18" customHeight="1">
      <c r="A16" s="56" t="s">
        <v>16</v>
      </c>
      <c r="B16" s="57">
        <v>335</v>
      </c>
      <c r="C16" s="57">
        <v>7</v>
      </c>
      <c r="D16" s="57">
        <v>8</v>
      </c>
      <c r="E16" s="57">
        <v>31</v>
      </c>
      <c r="F16" s="57">
        <f t="shared" si="0"/>
        <v>24</v>
      </c>
      <c r="G16" s="58">
        <f t="shared" si="1"/>
        <v>23</v>
      </c>
      <c r="H16" s="59">
        <f>+E16/B16*100</f>
        <v>9.253731343283581</v>
      </c>
      <c r="I16" s="70" t="s">
        <v>53</v>
      </c>
      <c r="J16" s="61"/>
    </row>
    <row r="17" spans="1:10" ht="18" customHeight="1">
      <c r="A17" s="56" t="s">
        <v>17</v>
      </c>
      <c r="B17" s="57">
        <v>39</v>
      </c>
      <c r="C17" s="57">
        <v>9</v>
      </c>
      <c r="D17" s="57">
        <v>8</v>
      </c>
      <c r="E17" s="57">
        <v>6</v>
      </c>
      <c r="F17" s="57">
        <f t="shared" si="0"/>
        <v>-3</v>
      </c>
      <c r="G17" s="58">
        <f t="shared" si="1"/>
        <v>-2</v>
      </c>
      <c r="H17" s="59">
        <f>+E17/B17*100</f>
        <v>15.384615384615385</v>
      </c>
      <c r="I17" s="62">
        <f>+E17/C17*100</f>
        <v>66.66666666666666</v>
      </c>
      <c r="J17" s="61"/>
    </row>
    <row r="18" spans="1:10" ht="18" customHeight="1">
      <c r="A18" s="56" t="s">
        <v>18</v>
      </c>
      <c r="B18" s="57">
        <v>4</v>
      </c>
      <c r="C18" s="57">
        <v>4</v>
      </c>
      <c r="D18" s="57">
        <v>4</v>
      </c>
      <c r="E18" s="57">
        <v>16</v>
      </c>
      <c r="F18" s="57">
        <f t="shared" si="0"/>
        <v>12</v>
      </c>
      <c r="G18" s="58">
        <f t="shared" si="1"/>
        <v>12</v>
      </c>
      <c r="H18" s="70" t="s">
        <v>53</v>
      </c>
      <c r="I18" s="70" t="s">
        <v>53</v>
      </c>
      <c r="J18" s="61"/>
    </row>
    <row r="19" spans="1:10" ht="18" customHeight="1">
      <c r="A19" s="56" t="s">
        <v>19</v>
      </c>
      <c r="B19" s="57">
        <v>57</v>
      </c>
      <c r="C19" s="57">
        <v>7</v>
      </c>
      <c r="D19" s="57">
        <v>8</v>
      </c>
      <c r="E19" s="57">
        <v>137</v>
      </c>
      <c r="F19" s="57">
        <f t="shared" si="0"/>
        <v>130</v>
      </c>
      <c r="G19" s="58">
        <f t="shared" si="1"/>
        <v>129</v>
      </c>
      <c r="H19" s="59">
        <f aca="true" t="shared" si="2" ref="H19:H52">+E19/B19*100</f>
        <v>240.35087719298244</v>
      </c>
      <c r="I19" s="70" t="s">
        <v>53</v>
      </c>
      <c r="J19" s="61"/>
    </row>
    <row r="20" spans="1:10" ht="18" customHeight="1">
      <c r="A20" s="56" t="s">
        <v>20</v>
      </c>
      <c r="B20" s="57">
        <v>744</v>
      </c>
      <c r="C20" s="57">
        <v>534</v>
      </c>
      <c r="D20" s="57">
        <v>511</v>
      </c>
      <c r="E20" s="57">
        <v>129</v>
      </c>
      <c r="F20" s="57">
        <f t="shared" si="0"/>
        <v>-405</v>
      </c>
      <c r="G20" s="58">
        <f t="shared" si="1"/>
        <v>-382</v>
      </c>
      <c r="H20" s="59">
        <f t="shared" si="2"/>
        <v>17.338709677419356</v>
      </c>
      <c r="I20" s="62">
        <f aca="true" t="shared" si="3" ref="I20:I52">+E20/C20*100</f>
        <v>24.15730337078652</v>
      </c>
      <c r="J20" s="61"/>
    </row>
    <row r="21" spans="1:10" ht="18" customHeight="1">
      <c r="A21" s="56" t="s">
        <v>21</v>
      </c>
      <c r="B21" s="57">
        <v>43</v>
      </c>
      <c r="C21" s="57">
        <v>5</v>
      </c>
      <c r="D21" s="57">
        <v>4</v>
      </c>
      <c r="E21" s="57">
        <v>80</v>
      </c>
      <c r="F21" s="57">
        <f t="shared" si="0"/>
        <v>75</v>
      </c>
      <c r="G21" s="58">
        <f t="shared" si="1"/>
        <v>76</v>
      </c>
      <c r="H21" s="70" t="s">
        <v>53</v>
      </c>
      <c r="I21" s="70" t="s">
        <v>53</v>
      </c>
      <c r="J21" s="61"/>
    </row>
    <row r="22" spans="1:10" ht="18" customHeight="1">
      <c r="A22" s="56" t="s">
        <v>22</v>
      </c>
      <c r="B22" s="57">
        <v>533</v>
      </c>
      <c r="C22" s="57">
        <v>499</v>
      </c>
      <c r="D22" s="57">
        <v>551</v>
      </c>
      <c r="E22" s="57">
        <v>17</v>
      </c>
      <c r="F22" s="57">
        <f t="shared" si="0"/>
        <v>-482</v>
      </c>
      <c r="G22" s="58">
        <f t="shared" si="1"/>
        <v>-534</v>
      </c>
      <c r="H22" s="59">
        <f t="shared" si="2"/>
        <v>3.189493433395872</v>
      </c>
      <c r="I22" s="62">
        <f t="shared" si="3"/>
        <v>3.406813627254509</v>
      </c>
      <c r="J22" s="61"/>
    </row>
    <row r="23" spans="1:10" ht="18" customHeight="1">
      <c r="A23" s="56" t="s">
        <v>23</v>
      </c>
      <c r="B23" s="57">
        <v>7</v>
      </c>
      <c r="C23" s="57">
        <v>0</v>
      </c>
      <c r="D23" s="57">
        <v>0</v>
      </c>
      <c r="E23" s="57">
        <v>2</v>
      </c>
      <c r="F23" s="57">
        <f t="shared" si="0"/>
        <v>2</v>
      </c>
      <c r="G23" s="58">
        <f t="shared" si="1"/>
        <v>2</v>
      </c>
      <c r="H23" s="59">
        <f t="shared" si="2"/>
        <v>28.57142857142857</v>
      </c>
      <c r="I23" s="62">
        <v>0</v>
      </c>
      <c r="J23" s="61"/>
    </row>
    <row r="24" spans="1:10" ht="18" customHeight="1">
      <c r="A24" s="56" t="s">
        <v>24</v>
      </c>
      <c r="B24" s="57">
        <v>137</v>
      </c>
      <c r="C24" s="57">
        <v>137</v>
      </c>
      <c r="D24" s="57">
        <v>141</v>
      </c>
      <c r="E24" s="57">
        <v>7</v>
      </c>
      <c r="F24" s="57">
        <f t="shared" si="0"/>
        <v>-130</v>
      </c>
      <c r="G24" s="58">
        <f t="shared" si="1"/>
        <v>-134</v>
      </c>
      <c r="H24" s="59">
        <f t="shared" si="2"/>
        <v>5.109489051094891</v>
      </c>
      <c r="I24" s="62">
        <f t="shared" si="3"/>
        <v>5.109489051094891</v>
      </c>
      <c r="J24" s="61"/>
    </row>
    <row r="25" spans="1:10" ht="18" customHeight="1">
      <c r="A25" s="56" t="s">
        <v>25</v>
      </c>
      <c r="B25" s="57">
        <v>94</v>
      </c>
      <c r="C25" s="57">
        <v>94</v>
      </c>
      <c r="D25" s="57">
        <v>96</v>
      </c>
      <c r="E25" s="57">
        <v>10</v>
      </c>
      <c r="F25" s="57">
        <f t="shared" si="0"/>
        <v>-84</v>
      </c>
      <c r="G25" s="58">
        <f t="shared" si="1"/>
        <v>-86</v>
      </c>
      <c r="H25" s="59">
        <f t="shared" si="2"/>
        <v>10.638297872340425</v>
      </c>
      <c r="I25" s="62">
        <f t="shared" si="3"/>
        <v>10.638297872340425</v>
      </c>
      <c r="J25" s="61"/>
    </row>
    <row r="26" spans="1:10" ht="18" customHeight="1">
      <c r="A26" s="56" t="s">
        <v>26</v>
      </c>
      <c r="B26" s="57">
        <v>945</v>
      </c>
      <c r="C26" s="57">
        <v>18</v>
      </c>
      <c r="D26" s="57">
        <v>20</v>
      </c>
      <c r="E26" s="57">
        <v>64</v>
      </c>
      <c r="F26" s="57">
        <f t="shared" si="0"/>
        <v>46</v>
      </c>
      <c r="G26" s="58">
        <f t="shared" si="1"/>
        <v>44</v>
      </c>
      <c r="H26" s="59">
        <f t="shared" si="2"/>
        <v>6.772486772486773</v>
      </c>
      <c r="I26" s="70" t="s">
        <v>53</v>
      </c>
      <c r="J26" s="61"/>
    </row>
    <row r="27" spans="1:10" ht="18" customHeight="1">
      <c r="A27" s="56" t="s">
        <v>27</v>
      </c>
      <c r="B27" s="57">
        <v>230</v>
      </c>
      <c r="C27" s="57">
        <v>0</v>
      </c>
      <c r="D27" s="57">
        <v>0</v>
      </c>
      <c r="E27" s="57">
        <v>52</v>
      </c>
      <c r="F27" s="57">
        <f t="shared" si="0"/>
        <v>52</v>
      </c>
      <c r="G27" s="58">
        <f t="shared" si="1"/>
        <v>52</v>
      </c>
      <c r="H27" s="59">
        <f t="shared" si="2"/>
        <v>22.608695652173914</v>
      </c>
      <c r="I27" s="62">
        <v>0</v>
      </c>
      <c r="J27" s="61"/>
    </row>
    <row r="28" spans="1:10" ht="18" customHeight="1">
      <c r="A28" s="56" t="s">
        <v>28</v>
      </c>
      <c r="B28" s="57">
        <v>27</v>
      </c>
      <c r="C28" s="57">
        <v>27</v>
      </c>
      <c r="D28" s="57">
        <v>23</v>
      </c>
      <c r="E28" s="57">
        <v>32</v>
      </c>
      <c r="F28" s="57">
        <f t="shared" si="0"/>
        <v>5</v>
      </c>
      <c r="G28" s="58">
        <f t="shared" si="1"/>
        <v>9</v>
      </c>
      <c r="H28" s="59">
        <f t="shared" si="2"/>
        <v>118.5185185185185</v>
      </c>
      <c r="I28" s="62">
        <f t="shared" si="3"/>
        <v>118.5185185185185</v>
      </c>
      <c r="J28" s="61"/>
    </row>
    <row r="29" spans="1:10" ht="18" customHeight="1">
      <c r="A29" s="56" t="s">
        <v>29</v>
      </c>
      <c r="B29" s="57">
        <v>17</v>
      </c>
      <c r="C29" s="57">
        <v>5</v>
      </c>
      <c r="D29" s="57">
        <v>4</v>
      </c>
      <c r="E29" s="57">
        <v>3</v>
      </c>
      <c r="F29" s="57">
        <f t="shared" si="0"/>
        <v>-2</v>
      </c>
      <c r="G29" s="58">
        <f t="shared" si="1"/>
        <v>-1</v>
      </c>
      <c r="H29" s="59">
        <f t="shared" si="2"/>
        <v>17.647058823529413</v>
      </c>
      <c r="I29" s="62">
        <f t="shared" si="3"/>
        <v>60</v>
      </c>
      <c r="J29" s="61"/>
    </row>
    <row r="30" spans="1:10" ht="18" customHeight="1">
      <c r="A30" s="56" t="s">
        <v>30</v>
      </c>
      <c r="B30" s="57">
        <v>229</v>
      </c>
      <c r="C30" s="57">
        <v>86</v>
      </c>
      <c r="D30" s="57">
        <v>96</v>
      </c>
      <c r="E30" s="57">
        <v>14</v>
      </c>
      <c r="F30" s="57">
        <f t="shared" si="0"/>
        <v>-72</v>
      </c>
      <c r="G30" s="58">
        <f t="shared" si="1"/>
        <v>-82</v>
      </c>
      <c r="H30" s="59">
        <f t="shared" si="2"/>
        <v>6.11353711790393</v>
      </c>
      <c r="I30" s="62">
        <f t="shared" si="3"/>
        <v>16.27906976744186</v>
      </c>
      <c r="J30" s="61"/>
    </row>
    <row r="31" spans="1:10" ht="18" customHeight="1">
      <c r="A31" s="56" t="s">
        <v>31</v>
      </c>
      <c r="B31" s="57">
        <v>642</v>
      </c>
      <c r="C31" s="57">
        <v>164</v>
      </c>
      <c r="D31" s="57">
        <v>160</v>
      </c>
      <c r="E31" s="57">
        <v>2</v>
      </c>
      <c r="F31" s="57">
        <f t="shared" si="0"/>
        <v>-162</v>
      </c>
      <c r="G31" s="58">
        <f t="shared" si="1"/>
        <v>-158</v>
      </c>
      <c r="H31" s="59">
        <f t="shared" si="2"/>
        <v>0.3115264797507788</v>
      </c>
      <c r="I31" s="62">
        <f t="shared" si="3"/>
        <v>1.2195121951219512</v>
      </c>
      <c r="J31" s="61"/>
    </row>
    <row r="32" spans="1:10" ht="18" customHeight="1">
      <c r="A32" s="56" t="s">
        <v>32</v>
      </c>
      <c r="B32" s="57">
        <v>182</v>
      </c>
      <c r="C32" s="57">
        <v>72</v>
      </c>
      <c r="D32" s="57">
        <v>80</v>
      </c>
      <c r="E32" s="57">
        <v>33</v>
      </c>
      <c r="F32" s="57">
        <f t="shared" si="0"/>
        <v>-39</v>
      </c>
      <c r="G32" s="58">
        <f t="shared" si="1"/>
        <v>-47</v>
      </c>
      <c r="H32" s="59">
        <f t="shared" si="2"/>
        <v>18.13186813186813</v>
      </c>
      <c r="I32" s="62">
        <f t="shared" si="3"/>
        <v>45.83333333333333</v>
      </c>
      <c r="J32" s="61"/>
    </row>
    <row r="33" spans="1:10" ht="18" customHeight="1">
      <c r="A33" s="56" t="s">
        <v>33</v>
      </c>
      <c r="B33" s="57">
        <v>696</v>
      </c>
      <c r="C33" s="57">
        <v>683</v>
      </c>
      <c r="D33" s="57">
        <v>715</v>
      </c>
      <c r="E33" s="57">
        <v>89</v>
      </c>
      <c r="F33" s="57">
        <f t="shared" si="0"/>
        <v>-594</v>
      </c>
      <c r="G33" s="58">
        <f t="shared" si="1"/>
        <v>-626</v>
      </c>
      <c r="H33" s="59">
        <f t="shared" si="2"/>
        <v>12.78735632183908</v>
      </c>
      <c r="I33" s="62">
        <f t="shared" si="3"/>
        <v>13.030746705710103</v>
      </c>
      <c r="J33" s="61"/>
    </row>
    <row r="34" spans="1:10" ht="18" customHeight="1">
      <c r="A34" s="56" t="s">
        <v>34</v>
      </c>
      <c r="B34" s="57">
        <v>2</v>
      </c>
      <c r="C34" s="57">
        <v>2</v>
      </c>
      <c r="D34" s="57">
        <v>0</v>
      </c>
      <c r="E34" s="57">
        <v>0</v>
      </c>
      <c r="F34" s="57">
        <f t="shared" si="0"/>
        <v>-2</v>
      </c>
      <c r="G34" s="58">
        <f t="shared" si="1"/>
        <v>0</v>
      </c>
      <c r="H34" s="59">
        <f t="shared" si="2"/>
        <v>0</v>
      </c>
      <c r="I34" s="62">
        <f t="shared" si="3"/>
        <v>0</v>
      </c>
      <c r="J34" s="61"/>
    </row>
    <row r="35" spans="1:10" ht="18" customHeight="1">
      <c r="A35" s="56" t="s">
        <v>35</v>
      </c>
      <c r="B35" s="57">
        <v>91</v>
      </c>
      <c r="C35" s="57">
        <v>5</v>
      </c>
      <c r="D35" s="57">
        <v>4</v>
      </c>
      <c r="E35" s="57">
        <v>0</v>
      </c>
      <c r="F35" s="57">
        <f t="shared" si="0"/>
        <v>-5</v>
      </c>
      <c r="G35" s="58">
        <f t="shared" si="1"/>
        <v>-4</v>
      </c>
      <c r="H35" s="59">
        <f t="shared" si="2"/>
        <v>0</v>
      </c>
      <c r="I35" s="62">
        <f t="shared" si="3"/>
        <v>0</v>
      </c>
      <c r="J35" s="61"/>
    </row>
    <row r="36" spans="1:10" ht="18" customHeight="1">
      <c r="A36" s="56" t="s">
        <v>36</v>
      </c>
      <c r="B36" s="57">
        <v>5</v>
      </c>
      <c r="C36" s="57">
        <v>3</v>
      </c>
      <c r="D36" s="57">
        <v>3</v>
      </c>
      <c r="E36" s="57">
        <v>15</v>
      </c>
      <c r="F36" s="57">
        <f t="shared" si="0"/>
        <v>12</v>
      </c>
      <c r="G36" s="58">
        <f t="shared" si="1"/>
        <v>12</v>
      </c>
      <c r="H36" s="70" t="s">
        <v>53</v>
      </c>
      <c r="I36" s="70" t="s">
        <v>53</v>
      </c>
      <c r="J36" s="61"/>
    </row>
    <row r="37" spans="1:10" ht="18" customHeight="1">
      <c r="A37" s="56" t="s">
        <v>37</v>
      </c>
      <c r="B37" s="57">
        <v>63</v>
      </c>
      <c r="C37" s="57">
        <v>11</v>
      </c>
      <c r="D37" s="57">
        <v>10</v>
      </c>
      <c r="E37" s="57">
        <v>104</v>
      </c>
      <c r="F37" s="57">
        <f t="shared" si="0"/>
        <v>93</v>
      </c>
      <c r="G37" s="58">
        <f t="shared" si="1"/>
        <v>94</v>
      </c>
      <c r="H37" s="59">
        <f t="shared" si="2"/>
        <v>165.07936507936506</v>
      </c>
      <c r="I37" s="70" t="s">
        <v>53</v>
      </c>
      <c r="J37" s="61"/>
    </row>
    <row r="38" spans="1:10" ht="18" customHeight="1">
      <c r="A38" s="56" t="s">
        <v>38</v>
      </c>
      <c r="B38" s="57">
        <v>343</v>
      </c>
      <c r="C38" s="57">
        <v>295</v>
      </c>
      <c r="D38" s="57">
        <v>303</v>
      </c>
      <c r="E38" s="57">
        <v>215</v>
      </c>
      <c r="F38" s="57">
        <f t="shared" si="0"/>
        <v>-80</v>
      </c>
      <c r="G38" s="58">
        <f t="shared" si="1"/>
        <v>-88</v>
      </c>
      <c r="H38" s="59">
        <f t="shared" si="2"/>
        <v>62.68221574344023</v>
      </c>
      <c r="I38" s="62">
        <f t="shared" si="3"/>
        <v>72.88135593220339</v>
      </c>
      <c r="J38" s="61"/>
    </row>
    <row r="39" spans="1:10" ht="18" customHeight="1">
      <c r="A39" s="56" t="s">
        <v>39</v>
      </c>
      <c r="B39" s="57">
        <v>59</v>
      </c>
      <c r="C39" s="57">
        <v>59</v>
      </c>
      <c r="D39" s="57">
        <v>67</v>
      </c>
      <c r="E39" s="57">
        <v>0</v>
      </c>
      <c r="F39" s="57">
        <f t="shared" si="0"/>
        <v>-59</v>
      </c>
      <c r="G39" s="58">
        <f t="shared" si="1"/>
        <v>-67</v>
      </c>
      <c r="H39" s="59">
        <f t="shared" si="2"/>
        <v>0</v>
      </c>
      <c r="I39" s="62">
        <f t="shared" si="3"/>
        <v>0</v>
      </c>
      <c r="J39" s="61"/>
    </row>
    <row r="40" spans="1:10" ht="18" customHeight="1">
      <c r="A40" s="56" t="s">
        <v>65</v>
      </c>
      <c r="B40" s="57">
        <v>21</v>
      </c>
      <c r="C40" s="57">
        <v>7</v>
      </c>
      <c r="D40" s="57">
        <v>7</v>
      </c>
      <c r="E40" s="57">
        <v>118</v>
      </c>
      <c r="F40" s="57">
        <f t="shared" si="0"/>
        <v>111</v>
      </c>
      <c r="G40" s="58">
        <f t="shared" si="1"/>
        <v>111</v>
      </c>
      <c r="H40" s="70" t="s">
        <v>53</v>
      </c>
      <c r="I40" s="70" t="s">
        <v>53</v>
      </c>
      <c r="J40" s="61"/>
    </row>
    <row r="41" spans="1:10" ht="18" customHeight="1">
      <c r="A41" s="56" t="s">
        <v>41</v>
      </c>
      <c r="B41" s="57">
        <v>134</v>
      </c>
      <c r="C41" s="57">
        <v>44</v>
      </c>
      <c r="D41" s="57">
        <v>51</v>
      </c>
      <c r="E41" s="57">
        <v>85</v>
      </c>
      <c r="F41" s="57">
        <f t="shared" si="0"/>
        <v>41</v>
      </c>
      <c r="G41" s="58">
        <f t="shared" si="1"/>
        <v>34</v>
      </c>
      <c r="H41" s="59">
        <f t="shared" si="2"/>
        <v>63.43283582089553</v>
      </c>
      <c r="I41" s="62">
        <f t="shared" si="3"/>
        <v>193.1818181818182</v>
      </c>
      <c r="J41" s="61"/>
    </row>
    <row r="42" spans="1:10" ht="18" customHeight="1">
      <c r="A42" s="56" t="s">
        <v>42</v>
      </c>
      <c r="B42" s="57">
        <v>141</v>
      </c>
      <c r="C42" s="57">
        <v>134</v>
      </c>
      <c r="D42" s="57">
        <v>148</v>
      </c>
      <c r="E42" s="57">
        <v>0</v>
      </c>
      <c r="F42" s="57">
        <f t="shared" si="0"/>
        <v>-134</v>
      </c>
      <c r="G42" s="58">
        <f t="shared" si="1"/>
        <v>-148</v>
      </c>
      <c r="H42" s="59">
        <f t="shared" si="2"/>
        <v>0</v>
      </c>
      <c r="I42" s="62">
        <f t="shared" si="3"/>
        <v>0</v>
      </c>
      <c r="J42" s="61"/>
    </row>
    <row r="43" spans="1:10" ht="18" customHeight="1">
      <c r="A43" s="56" t="s">
        <v>43</v>
      </c>
      <c r="B43" s="57">
        <v>2</v>
      </c>
      <c r="C43" s="57">
        <v>2</v>
      </c>
      <c r="D43" s="57">
        <v>2</v>
      </c>
      <c r="E43" s="57">
        <v>0</v>
      </c>
      <c r="F43" s="57">
        <f t="shared" si="0"/>
        <v>-2</v>
      </c>
      <c r="G43" s="58">
        <f t="shared" si="1"/>
        <v>-2</v>
      </c>
      <c r="H43" s="59">
        <f t="shared" si="2"/>
        <v>0</v>
      </c>
      <c r="I43" s="62">
        <f t="shared" si="3"/>
        <v>0</v>
      </c>
      <c r="J43" s="61"/>
    </row>
    <row r="44" spans="1:10" ht="18" customHeight="1">
      <c r="A44" s="56" t="s">
        <v>44</v>
      </c>
      <c r="B44" s="57">
        <v>565</v>
      </c>
      <c r="C44" s="57">
        <v>78</v>
      </c>
      <c r="D44" s="57">
        <v>88</v>
      </c>
      <c r="E44" s="57">
        <v>74</v>
      </c>
      <c r="F44" s="57">
        <f t="shared" si="0"/>
        <v>-4</v>
      </c>
      <c r="G44" s="58">
        <f t="shared" si="1"/>
        <v>-14</v>
      </c>
      <c r="H44" s="59">
        <f t="shared" si="2"/>
        <v>13.097345132743362</v>
      </c>
      <c r="I44" s="62">
        <f t="shared" si="3"/>
        <v>94.87179487179486</v>
      </c>
      <c r="J44" s="61"/>
    </row>
    <row r="45" spans="1:10" ht="18" customHeight="1">
      <c r="A45" s="56" t="s">
        <v>45</v>
      </c>
      <c r="B45" s="57">
        <v>232</v>
      </c>
      <c r="C45" s="57">
        <v>35</v>
      </c>
      <c r="D45" s="57">
        <v>40</v>
      </c>
      <c r="E45" s="57">
        <v>278</v>
      </c>
      <c r="F45" s="57">
        <f t="shared" si="0"/>
        <v>243</v>
      </c>
      <c r="G45" s="58">
        <f t="shared" si="1"/>
        <v>238</v>
      </c>
      <c r="H45" s="59">
        <f t="shared" si="2"/>
        <v>119.82758620689656</v>
      </c>
      <c r="I45" s="70" t="s">
        <v>53</v>
      </c>
      <c r="J45" s="61"/>
    </row>
    <row r="46" spans="1:10" ht="18" customHeight="1">
      <c r="A46" s="56" t="s">
        <v>46</v>
      </c>
      <c r="B46" s="57">
        <v>103</v>
      </c>
      <c r="C46" s="57">
        <v>30</v>
      </c>
      <c r="D46" s="57">
        <v>32</v>
      </c>
      <c r="E46" s="57">
        <v>37</v>
      </c>
      <c r="F46" s="57">
        <f t="shared" si="0"/>
        <v>7</v>
      </c>
      <c r="G46" s="58">
        <f t="shared" si="1"/>
        <v>5</v>
      </c>
      <c r="H46" s="59">
        <f t="shared" si="2"/>
        <v>35.92233009708738</v>
      </c>
      <c r="I46" s="62">
        <f t="shared" si="3"/>
        <v>123.33333333333334</v>
      </c>
      <c r="J46" s="61"/>
    </row>
    <row r="47" spans="1:10" ht="18" customHeight="1">
      <c r="A47" s="56" t="s">
        <v>47</v>
      </c>
      <c r="B47" s="57">
        <v>44</v>
      </c>
      <c r="C47" s="57">
        <v>2</v>
      </c>
      <c r="D47" s="57">
        <v>2</v>
      </c>
      <c r="E47" s="57">
        <v>2</v>
      </c>
      <c r="F47" s="57">
        <f t="shared" si="0"/>
        <v>0</v>
      </c>
      <c r="G47" s="58">
        <f t="shared" si="1"/>
        <v>0</v>
      </c>
      <c r="H47" s="59">
        <f t="shared" si="2"/>
        <v>4.545454545454546</v>
      </c>
      <c r="I47" s="62">
        <f t="shared" si="3"/>
        <v>100</v>
      </c>
      <c r="J47" s="61"/>
    </row>
    <row r="48" spans="1:10" ht="18" customHeight="1">
      <c r="A48" s="56" t="s">
        <v>48</v>
      </c>
      <c r="B48" s="57">
        <v>34</v>
      </c>
      <c r="C48" s="57">
        <v>34</v>
      </c>
      <c r="D48" s="57">
        <v>40</v>
      </c>
      <c r="E48" s="57">
        <v>13</v>
      </c>
      <c r="F48" s="57">
        <f t="shared" si="0"/>
        <v>-21</v>
      </c>
      <c r="G48" s="58">
        <f t="shared" si="1"/>
        <v>-27</v>
      </c>
      <c r="H48" s="59">
        <f t="shared" si="2"/>
        <v>38.23529411764706</v>
      </c>
      <c r="I48" s="62">
        <f t="shared" si="3"/>
        <v>38.23529411764706</v>
      </c>
      <c r="J48" s="61"/>
    </row>
    <row r="49" spans="1:10" ht="18" customHeight="1">
      <c r="A49" s="56" t="s">
        <v>49</v>
      </c>
      <c r="B49" s="57">
        <v>16</v>
      </c>
      <c r="C49" s="57">
        <v>0</v>
      </c>
      <c r="D49" s="57">
        <v>0</v>
      </c>
      <c r="E49" s="57">
        <v>4</v>
      </c>
      <c r="F49" s="57">
        <f t="shared" si="0"/>
        <v>4</v>
      </c>
      <c r="G49" s="58">
        <f t="shared" si="1"/>
        <v>4</v>
      </c>
      <c r="H49" s="59">
        <f t="shared" si="2"/>
        <v>25</v>
      </c>
      <c r="I49" s="62">
        <v>0</v>
      </c>
      <c r="J49" s="61"/>
    </row>
    <row r="50" spans="1:10" ht="18" customHeight="1">
      <c r="A50" s="63" t="s">
        <v>50</v>
      </c>
      <c r="B50" s="64">
        <v>7871</v>
      </c>
      <c r="C50" s="64">
        <v>3526</v>
      </c>
      <c r="D50" s="64">
        <v>3688</v>
      </c>
      <c r="E50" s="64">
        <v>2142</v>
      </c>
      <c r="F50" s="64">
        <f t="shared" si="0"/>
        <v>-1384</v>
      </c>
      <c r="G50" s="65">
        <f t="shared" si="1"/>
        <v>-1546</v>
      </c>
      <c r="H50" s="66">
        <f t="shared" si="2"/>
        <v>27.213822894168466</v>
      </c>
      <c r="I50" s="66">
        <f t="shared" si="3"/>
        <v>60.748723766307435</v>
      </c>
      <c r="J50" s="61"/>
    </row>
    <row r="51" spans="1:10" ht="18" customHeight="1">
      <c r="A51" s="63" t="s">
        <v>66</v>
      </c>
      <c r="B51" s="67">
        <v>14657</v>
      </c>
      <c r="C51" s="67">
        <v>7316</v>
      </c>
      <c r="D51" s="67">
        <v>13999</v>
      </c>
      <c r="E51" s="67">
        <v>6035</v>
      </c>
      <c r="F51" s="64">
        <f t="shared" si="0"/>
        <v>-1281</v>
      </c>
      <c r="G51" s="65">
        <f t="shared" si="1"/>
        <v>-7964</v>
      </c>
      <c r="H51" s="66">
        <f t="shared" si="2"/>
        <v>41.17486525209797</v>
      </c>
      <c r="I51" s="66">
        <f t="shared" si="3"/>
        <v>82.4904319300164</v>
      </c>
      <c r="J51" s="61"/>
    </row>
    <row r="52" spans="1:10" ht="18" customHeight="1">
      <c r="A52" s="63" t="s">
        <v>67</v>
      </c>
      <c r="B52" s="67">
        <v>22528</v>
      </c>
      <c r="C52" s="67">
        <v>10842</v>
      </c>
      <c r="D52" s="67">
        <v>17687</v>
      </c>
      <c r="E52" s="67">
        <f>+E50+E51</f>
        <v>8177</v>
      </c>
      <c r="F52" s="67">
        <f>+F50+F51</f>
        <v>-2665</v>
      </c>
      <c r="G52" s="65">
        <f t="shared" si="1"/>
        <v>-9510</v>
      </c>
      <c r="H52" s="68">
        <f t="shared" si="2"/>
        <v>36.29705255681818</v>
      </c>
      <c r="I52" s="66">
        <f t="shared" si="3"/>
        <v>75.41966426858512</v>
      </c>
      <c r="J52" s="61"/>
    </row>
    <row r="53" ht="18" customHeight="1"/>
    <row r="54" ht="18" customHeight="1">
      <c r="C54" s="69"/>
    </row>
    <row r="55" ht="15" customHeight="1"/>
  </sheetData>
  <sheetProtection/>
  <mergeCells count="11">
    <mergeCell ref="I11:I12"/>
    <mergeCell ref="A9:A12"/>
    <mergeCell ref="B9:I9"/>
    <mergeCell ref="B10:B12"/>
    <mergeCell ref="C10:C12"/>
    <mergeCell ref="D10:E11"/>
    <mergeCell ref="F10:G10"/>
    <mergeCell ref="H10:I10"/>
    <mergeCell ref="F11:F12"/>
    <mergeCell ref="G11:G12"/>
    <mergeCell ref="H11:H12"/>
  </mergeCells>
  <printOptions/>
  <pageMargins left="0.5511811023622047" right="0.4330708661417323" top="0.5905511811023623" bottom="0.6299212598425197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25.140625" style="1" customWidth="1"/>
    <col min="2" max="2" width="16.8515625" style="1" customWidth="1"/>
    <col min="3" max="3" width="20.7109375" style="1" customWidth="1"/>
    <col min="4" max="5" width="13.7109375" style="1" customWidth="1"/>
    <col min="6" max="6" width="10.57421875" style="1" customWidth="1"/>
    <col min="7" max="7" width="10.57421875" style="2" customWidth="1"/>
    <col min="8" max="8" width="10.57421875" style="13" customWidth="1"/>
    <col min="9" max="9" width="10.57421875" style="1" customWidth="1"/>
    <col min="10" max="10" width="11.28125" style="4" customWidth="1"/>
    <col min="11" max="16384" width="8.00390625" style="1" customWidth="1"/>
  </cols>
  <sheetData>
    <row r="1" ht="15">
      <c r="H1" s="3"/>
    </row>
    <row r="3" ht="15">
      <c r="H3" s="3"/>
    </row>
    <row r="4" spans="2:10" ht="15">
      <c r="B4" s="5"/>
      <c r="C4" s="5"/>
      <c r="D4" s="5"/>
      <c r="E4" s="5"/>
      <c r="F4" s="5"/>
      <c r="G4" s="6"/>
      <c r="H4" s="5"/>
      <c r="J4" s="3"/>
    </row>
    <row r="5" spans="1:8" ht="15">
      <c r="A5" s="284"/>
      <c r="B5" s="284"/>
      <c r="C5" s="284"/>
      <c r="D5" s="284"/>
      <c r="E5" s="284"/>
      <c r="F5" s="284"/>
      <c r="G5" s="284"/>
      <c r="H5" s="284"/>
    </row>
    <row r="6" spans="1:8" ht="15">
      <c r="A6" s="5" t="s">
        <v>0</v>
      </c>
      <c r="B6" s="7"/>
      <c r="C6" s="7"/>
      <c r="D6" s="7"/>
      <c r="E6" s="7"/>
      <c r="F6" s="7"/>
      <c r="G6" s="8"/>
      <c r="H6" s="7"/>
    </row>
    <row r="7" spans="1:8" ht="15">
      <c r="A7" s="9" t="s">
        <v>1</v>
      </c>
      <c r="B7" s="7"/>
      <c r="C7" s="7"/>
      <c r="D7" s="7"/>
      <c r="E7" s="7"/>
      <c r="F7" s="7"/>
      <c r="G7" s="8"/>
      <c r="H7" s="7"/>
    </row>
    <row r="8" spans="1:8" ht="15">
      <c r="A8" s="7"/>
      <c r="B8" s="7"/>
      <c r="C8" s="7"/>
      <c r="D8" s="7"/>
      <c r="E8" s="7"/>
      <c r="F8" s="7"/>
      <c r="G8" s="8"/>
      <c r="H8" s="7"/>
    </row>
    <row r="9" spans="1:10" ht="15.75" customHeight="1">
      <c r="A9" s="10"/>
      <c r="B9" s="10"/>
      <c r="C9" s="10"/>
      <c r="D9" s="10"/>
      <c r="E9" s="10"/>
      <c r="F9" s="11"/>
      <c r="G9" s="12"/>
      <c r="J9" s="14" t="s">
        <v>2</v>
      </c>
    </row>
    <row r="10" spans="1:10" ht="15.75" customHeight="1">
      <c r="A10" s="285" t="s">
        <v>3</v>
      </c>
      <c r="B10" s="288" t="s">
        <v>4</v>
      </c>
      <c r="C10" s="288" t="s">
        <v>5</v>
      </c>
      <c r="D10" s="291" t="s">
        <v>6</v>
      </c>
      <c r="E10" s="292"/>
      <c r="F10" s="295" t="s">
        <v>7</v>
      </c>
      <c r="G10" s="296"/>
      <c r="H10" s="280" t="s">
        <v>8</v>
      </c>
      <c r="I10" s="280" t="s">
        <v>9</v>
      </c>
      <c r="J10" s="283" t="s">
        <v>10</v>
      </c>
    </row>
    <row r="11" spans="1:10" ht="14.25" customHeight="1">
      <c r="A11" s="286"/>
      <c r="B11" s="289"/>
      <c r="C11" s="289"/>
      <c r="D11" s="293"/>
      <c r="E11" s="294"/>
      <c r="F11" s="280" t="s">
        <v>11</v>
      </c>
      <c r="G11" s="280" t="s">
        <v>12</v>
      </c>
      <c r="H11" s="281"/>
      <c r="I11" s="281"/>
      <c r="J11" s="283"/>
    </row>
    <row r="12" spans="1:10" ht="22.5" customHeight="1">
      <c r="A12" s="287"/>
      <c r="B12" s="290"/>
      <c r="C12" s="290"/>
      <c r="D12" s="15">
        <v>2012</v>
      </c>
      <c r="E12" s="15">
        <v>2013</v>
      </c>
      <c r="F12" s="282"/>
      <c r="G12" s="282"/>
      <c r="H12" s="282"/>
      <c r="I12" s="282"/>
      <c r="J12" s="283"/>
    </row>
    <row r="13" spans="1:10" ht="15">
      <c r="A13" s="16" t="s">
        <v>13</v>
      </c>
      <c r="B13" s="17">
        <v>1</v>
      </c>
      <c r="C13" s="17">
        <v>2</v>
      </c>
      <c r="D13" s="17">
        <v>3</v>
      </c>
      <c r="E13" s="17">
        <v>4</v>
      </c>
      <c r="F13" s="18">
        <v>5</v>
      </c>
      <c r="G13" s="19">
        <v>6</v>
      </c>
      <c r="H13" s="17">
        <v>7</v>
      </c>
      <c r="I13" s="20">
        <v>8</v>
      </c>
      <c r="J13" s="20">
        <v>9</v>
      </c>
    </row>
    <row r="14" spans="1:10" ht="18" customHeight="1">
      <c r="A14" s="21" t="s">
        <v>14</v>
      </c>
      <c r="B14" s="22">
        <v>28590</v>
      </c>
      <c r="C14" s="23">
        <v>13961</v>
      </c>
      <c r="D14" s="22">
        <v>14272</v>
      </c>
      <c r="E14" s="24">
        <v>15451</v>
      </c>
      <c r="F14" s="25">
        <f aca="true" t="shared" si="0" ref="F14:F52">+E14-C14</f>
        <v>1490</v>
      </c>
      <c r="G14" s="26">
        <f aca="true" t="shared" si="1" ref="G14:G49">+E14-D14</f>
        <v>1179</v>
      </c>
      <c r="H14" s="27">
        <f aca="true" t="shared" si="2" ref="H14:H49">+E14/B14*100</f>
        <v>54.04337180832459</v>
      </c>
      <c r="I14" s="27">
        <f aca="true" t="shared" si="3" ref="I14:I49">+E14/C14*100</f>
        <v>110.67258792350118</v>
      </c>
      <c r="J14" s="28">
        <f aca="true" t="shared" si="4" ref="J14:J49">+E14/D14*100</f>
        <v>108.26093049327355</v>
      </c>
    </row>
    <row r="15" spans="1:10" ht="18" customHeight="1">
      <c r="A15" s="21" t="s">
        <v>15</v>
      </c>
      <c r="B15" s="22">
        <v>8922</v>
      </c>
      <c r="C15" s="23">
        <v>4649</v>
      </c>
      <c r="D15" s="22">
        <v>4753</v>
      </c>
      <c r="E15" s="29">
        <v>4397</v>
      </c>
      <c r="F15" s="25">
        <f t="shared" si="0"/>
        <v>-252</v>
      </c>
      <c r="G15" s="26">
        <f t="shared" si="1"/>
        <v>-356</v>
      </c>
      <c r="H15" s="27">
        <f t="shared" si="2"/>
        <v>49.28267204662632</v>
      </c>
      <c r="I15" s="27">
        <f t="shared" si="3"/>
        <v>94.57947945794794</v>
      </c>
      <c r="J15" s="30">
        <f t="shared" si="4"/>
        <v>92.50999368819693</v>
      </c>
    </row>
    <row r="16" spans="1:10" ht="18" customHeight="1">
      <c r="A16" s="21" t="s">
        <v>16</v>
      </c>
      <c r="B16" s="22">
        <v>4321</v>
      </c>
      <c r="C16" s="23">
        <v>1959</v>
      </c>
      <c r="D16" s="22">
        <v>2002</v>
      </c>
      <c r="E16" s="29">
        <v>2618</v>
      </c>
      <c r="F16" s="25">
        <f t="shared" si="0"/>
        <v>659</v>
      </c>
      <c r="G16" s="26">
        <f t="shared" si="1"/>
        <v>616</v>
      </c>
      <c r="H16" s="27">
        <f t="shared" si="2"/>
        <v>60.58782689192317</v>
      </c>
      <c r="I16" s="27">
        <f t="shared" si="3"/>
        <v>133.63961204696272</v>
      </c>
      <c r="J16" s="30">
        <f t="shared" si="4"/>
        <v>130.76923076923077</v>
      </c>
    </row>
    <row r="17" spans="1:10" ht="18" customHeight="1">
      <c r="A17" s="21" t="s">
        <v>17</v>
      </c>
      <c r="B17" s="22">
        <v>4814</v>
      </c>
      <c r="C17" s="23">
        <v>2475</v>
      </c>
      <c r="D17" s="22">
        <v>2531</v>
      </c>
      <c r="E17" s="29">
        <v>2646</v>
      </c>
      <c r="F17" s="25">
        <f t="shared" si="0"/>
        <v>171</v>
      </c>
      <c r="G17" s="26">
        <f t="shared" si="1"/>
        <v>115</v>
      </c>
      <c r="H17" s="27">
        <f t="shared" si="2"/>
        <v>54.96468633153303</v>
      </c>
      <c r="I17" s="27">
        <f t="shared" si="3"/>
        <v>106.9090909090909</v>
      </c>
      <c r="J17" s="30">
        <f t="shared" si="4"/>
        <v>104.5436586329514</v>
      </c>
    </row>
    <row r="18" spans="1:10" ht="18" customHeight="1">
      <c r="A18" s="21" t="s">
        <v>18</v>
      </c>
      <c r="B18" s="22">
        <v>3812</v>
      </c>
      <c r="C18" s="23">
        <v>1983</v>
      </c>
      <c r="D18" s="22">
        <v>2027</v>
      </c>
      <c r="E18" s="29">
        <v>2273</v>
      </c>
      <c r="F18" s="25">
        <f t="shared" si="0"/>
        <v>290</v>
      </c>
      <c r="G18" s="26">
        <f t="shared" si="1"/>
        <v>246</v>
      </c>
      <c r="H18" s="27">
        <f t="shared" si="2"/>
        <v>59.62749213011542</v>
      </c>
      <c r="I18" s="27">
        <f t="shared" si="3"/>
        <v>114.6243066061523</v>
      </c>
      <c r="J18" s="30">
        <f t="shared" si="4"/>
        <v>112.13616181549087</v>
      </c>
    </row>
    <row r="19" spans="1:10" ht="18" customHeight="1">
      <c r="A19" s="21" t="s">
        <v>19</v>
      </c>
      <c r="B19" s="22">
        <v>6219</v>
      </c>
      <c r="C19" s="23">
        <v>3139</v>
      </c>
      <c r="D19" s="22">
        <v>3209</v>
      </c>
      <c r="E19" s="29">
        <v>3670</v>
      </c>
      <c r="F19" s="25">
        <f t="shared" si="0"/>
        <v>531</v>
      </c>
      <c r="G19" s="26">
        <f t="shared" si="1"/>
        <v>461</v>
      </c>
      <c r="H19" s="27">
        <f t="shared" si="2"/>
        <v>59.01270300691429</v>
      </c>
      <c r="I19" s="27">
        <f t="shared" si="3"/>
        <v>116.91621535520866</v>
      </c>
      <c r="J19" s="30">
        <f t="shared" si="4"/>
        <v>114.36584605796199</v>
      </c>
    </row>
    <row r="20" spans="1:10" ht="18" customHeight="1">
      <c r="A20" s="21" t="s">
        <v>20</v>
      </c>
      <c r="B20" s="22">
        <v>5828</v>
      </c>
      <c r="C20" s="23">
        <v>2526</v>
      </c>
      <c r="D20" s="22">
        <v>2583</v>
      </c>
      <c r="E20" s="29">
        <v>3283</v>
      </c>
      <c r="F20" s="25">
        <f t="shared" si="0"/>
        <v>757</v>
      </c>
      <c r="G20" s="26">
        <f t="shared" si="1"/>
        <v>700</v>
      </c>
      <c r="H20" s="27">
        <f t="shared" si="2"/>
        <v>56.33150308853809</v>
      </c>
      <c r="I20" s="27">
        <f t="shared" si="3"/>
        <v>129.96832937450515</v>
      </c>
      <c r="J20" s="30">
        <f t="shared" si="4"/>
        <v>127.10027100271002</v>
      </c>
    </row>
    <row r="21" spans="1:10" ht="18" customHeight="1">
      <c r="A21" s="21" t="s">
        <v>21</v>
      </c>
      <c r="B21" s="22">
        <v>5066</v>
      </c>
      <c r="C21" s="23">
        <v>2741</v>
      </c>
      <c r="D21" s="22">
        <v>2802</v>
      </c>
      <c r="E21" s="29">
        <v>2827</v>
      </c>
      <c r="F21" s="25">
        <f t="shared" si="0"/>
        <v>86</v>
      </c>
      <c r="G21" s="26">
        <f t="shared" si="1"/>
        <v>25</v>
      </c>
      <c r="H21" s="27">
        <f t="shared" si="2"/>
        <v>55.80339518357679</v>
      </c>
      <c r="I21" s="27">
        <f t="shared" si="3"/>
        <v>103.13754104341481</v>
      </c>
      <c r="J21" s="30">
        <f t="shared" si="4"/>
        <v>100.8922198429693</v>
      </c>
    </row>
    <row r="22" spans="1:10" ht="18" customHeight="1">
      <c r="A22" s="21" t="s">
        <v>22</v>
      </c>
      <c r="B22" s="22">
        <v>7785</v>
      </c>
      <c r="C22" s="23">
        <v>3998</v>
      </c>
      <c r="D22" s="22">
        <v>4087</v>
      </c>
      <c r="E22" s="29">
        <v>4062</v>
      </c>
      <c r="F22" s="25">
        <f t="shared" si="0"/>
        <v>64</v>
      </c>
      <c r="G22" s="26">
        <f t="shared" si="1"/>
        <v>-25</v>
      </c>
      <c r="H22" s="27">
        <f t="shared" si="2"/>
        <v>52.177263969171484</v>
      </c>
      <c r="I22" s="27">
        <f t="shared" si="3"/>
        <v>101.6008004002001</v>
      </c>
      <c r="J22" s="30">
        <f t="shared" si="4"/>
        <v>99.38830437974065</v>
      </c>
    </row>
    <row r="23" spans="1:10" ht="18" customHeight="1">
      <c r="A23" s="21" t="s">
        <v>23</v>
      </c>
      <c r="B23" s="22">
        <v>3942</v>
      </c>
      <c r="C23" s="23">
        <v>1716</v>
      </c>
      <c r="D23" s="22">
        <v>1755</v>
      </c>
      <c r="E23" s="29">
        <v>2375</v>
      </c>
      <c r="F23" s="25">
        <f t="shared" si="0"/>
        <v>659</v>
      </c>
      <c r="G23" s="26">
        <f t="shared" si="1"/>
        <v>620</v>
      </c>
      <c r="H23" s="27">
        <f t="shared" si="2"/>
        <v>60.24860476915271</v>
      </c>
      <c r="I23" s="27">
        <f t="shared" si="3"/>
        <v>138.40326340326342</v>
      </c>
      <c r="J23" s="30">
        <f t="shared" si="4"/>
        <v>135.32763532763533</v>
      </c>
    </row>
    <row r="24" spans="1:10" ht="18" customHeight="1">
      <c r="A24" s="21" t="s">
        <v>24</v>
      </c>
      <c r="B24" s="22">
        <v>2969</v>
      </c>
      <c r="C24" s="23">
        <v>1440</v>
      </c>
      <c r="D24" s="22">
        <v>1472</v>
      </c>
      <c r="E24" s="29">
        <v>1955</v>
      </c>
      <c r="F24" s="25">
        <f t="shared" si="0"/>
        <v>515</v>
      </c>
      <c r="G24" s="26">
        <f t="shared" si="1"/>
        <v>483</v>
      </c>
      <c r="H24" s="27">
        <f t="shared" si="2"/>
        <v>65.84708656113169</v>
      </c>
      <c r="I24" s="27">
        <f t="shared" si="3"/>
        <v>135.76388888888889</v>
      </c>
      <c r="J24" s="30">
        <f t="shared" si="4"/>
        <v>132.8125</v>
      </c>
    </row>
    <row r="25" spans="1:10" ht="18" customHeight="1">
      <c r="A25" s="21" t="s">
        <v>25</v>
      </c>
      <c r="B25" s="22">
        <v>4940</v>
      </c>
      <c r="C25" s="23">
        <v>2409</v>
      </c>
      <c r="D25" s="22">
        <v>2462</v>
      </c>
      <c r="E25" s="29">
        <v>2981</v>
      </c>
      <c r="F25" s="25">
        <f t="shared" si="0"/>
        <v>572</v>
      </c>
      <c r="G25" s="26">
        <f t="shared" si="1"/>
        <v>519</v>
      </c>
      <c r="H25" s="27">
        <f t="shared" si="2"/>
        <v>60.344129554655865</v>
      </c>
      <c r="I25" s="27">
        <f t="shared" si="3"/>
        <v>123.74429223744292</v>
      </c>
      <c r="J25" s="30">
        <f t="shared" si="4"/>
        <v>121.08042242079611</v>
      </c>
    </row>
    <row r="26" spans="1:10" ht="18" customHeight="1">
      <c r="A26" s="21" t="s">
        <v>26</v>
      </c>
      <c r="B26" s="22">
        <v>4474</v>
      </c>
      <c r="C26" s="23">
        <v>2233</v>
      </c>
      <c r="D26" s="22">
        <v>2283</v>
      </c>
      <c r="E26" s="29">
        <v>2629</v>
      </c>
      <c r="F26" s="25">
        <f t="shared" si="0"/>
        <v>396</v>
      </c>
      <c r="G26" s="26">
        <f t="shared" si="1"/>
        <v>346</v>
      </c>
      <c r="H26" s="27">
        <f t="shared" si="2"/>
        <v>58.76173446580242</v>
      </c>
      <c r="I26" s="27">
        <f t="shared" si="3"/>
        <v>117.73399014778325</v>
      </c>
      <c r="J26" s="30">
        <f t="shared" si="4"/>
        <v>115.15549715286903</v>
      </c>
    </row>
    <row r="27" spans="1:10" ht="18" customHeight="1">
      <c r="A27" s="21" t="s">
        <v>27</v>
      </c>
      <c r="B27" s="22">
        <v>6320</v>
      </c>
      <c r="C27" s="23">
        <v>3262</v>
      </c>
      <c r="D27" s="22">
        <v>3335</v>
      </c>
      <c r="E27" s="29">
        <v>3164</v>
      </c>
      <c r="F27" s="25">
        <f t="shared" si="0"/>
        <v>-98</v>
      </c>
      <c r="G27" s="26">
        <f t="shared" si="1"/>
        <v>-171</v>
      </c>
      <c r="H27" s="27">
        <f t="shared" si="2"/>
        <v>50.063291139240505</v>
      </c>
      <c r="I27" s="27">
        <f t="shared" si="3"/>
        <v>96.99570815450643</v>
      </c>
      <c r="J27" s="30">
        <f t="shared" si="4"/>
        <v>94.87256371814094</v>
      </c>
    </row>
    <row r="28" spans="1:10" ht="18" customHeight="1">
      <c r="A28" s="21" t="s">
        <v>28</v>
      </c>
      <c r="B28" s="22">
        <v>3554</v>
      </c>
      <c r="C28" s="23">
        <v>1800</v>
      </c>
      <c r="D28" s="22">
        <v>1841</v>
      </c>
      <c r="E28" s="29">
        <v>2021</v>
      </c>
      <c r="F28" s="25">
        <f t="shared" si="0"/>
        <v>221</v>
      </c>
      <c r="G28" s="26">
        <f t="shared" si="1"/>
        <v>180</v>
      </c>
      <c r="H28" s="27">
        <f t="shared" si="2"/>
        <v>56.86550365785031</v>
      </c>
      <c r="I28" s="27">
        <f t="shared" si="3"/>
        <v>112.27777777777779</v>
      </c>
      <c r="J28" s="30">
        <f t="shared" si="4"/>
        <v>109.77729494839761</v>
      </c>
    </row>
    <row r="29" spans="1:10" ht="18" customHeight="1">
      <c r="A29" s="21" t="s">
        <v>29</v>
      </c>
      <c r="B29" s="22">
        <v>3501</v>
      </c>
      <c r="C29" s="23">
        <v>1821</v>
      </c>
      <c r="D29" s="22">
        <v>1861</v>
      </c>
      <c r="E29" s="29">
        <v>2047</v>
      </c>
      <c r="F29" s="25">
        <f t="shared" si="0"/>
        <v>226</v>
      </c>
      <c r="G29" s="26">
        <f t="shared" si="1"/>
        <v>186</v>
      </c>
      <c r="H29" s="27">
        <f t="shared" si="2"/>
        <v>58.469008854612966</v>
      </c>
      <c r="I29" s="27">
        <f t="shared" si="3"/>
        <v>112.41076331685886</v>
      </c>
      <c r="J29" s="30">
        <f t="shared" si="4"/>
        <v>109.99462654486835</v>
      </c>
    </row>
    <row r="30" spans="1:10" ht="18" customHeight="1">
      <c r="A30" s="21" t="s">
        <v>30</v>
      </c>
      <c r="B30" s="22">
        <v>4267</v>
      </c>
      <c r="C30" s="23">
        <v>2222</v>
      </c>
      <c r="D30" s="22">
        <v>2271</v>
      </c>
      <c r="E30" s="29">
        <v>2078</v>
      </c>
      <c r="F30" s="25">
        <f t="shared" si="0"/>
        <v>-144</v>
      </c>
      <c r="G30" s="26">
        <f t="shared" si="1"/>
        <v>-193</v>
      </c>
      <c r="H30" s="27">
        <f t="shared" si="2"/>
        <v>48.699320365596435</v>
      </c>
      <c r="I30" s="27">
        <f t="shared" si="3"/>
        <v>93.51935193519351</v>
      </c>
      <c r="J30" s="30">
        <f t="shared" si="4"/>
        <v>91.50154117129019</v>
      </c>
    </row>
    <row r="31" spans="1:10" ht="18" customHeight="1">
      <c r="A31" s="21" t="s">
        <v>31</v>
      </c>
      <c r="B31" s="22">
        <v>3041</v>
      </c>
      <c r="C31" s="23">
        <v>1486</v>
      </c>
      <c r="D31" s="22">
        <v>1518</v>
      </c>
      <c r="E31" s="29">
        <v>1644</v>
      </c>
      <c r="F31" s="25">
        <f t="shared" si="0"/>
        <v>158</v>
      </c>
      <c r="G31" s="26">
        <f t="shared" si="1"/>
        <v>126</v>
      </c>
      <c r="H31" s="27">
        <f t="shared" si="2"/>
        <v>54.06116409075962</v>
      </c>
      <c r="I31" s="27">
        <f t="shared" si="3"/>
        <v>110.63257065948855</v>
      </c>
      <c r="J31" s="30">
        <f t="shared" si="4"/>
        <v>108.300395256917</v>
      </c>
    </row>
    <row r="32" spans="1:10" ht="18" customHeight="1">
      <c r="A32" s="21" t="s">
        <v>32</v>
      </c>
      <c r="B32" s="22">
        <v>4997</v>
      </c>
      <c r="C32" s="23">
        <v>2597</v>
      </c>
      <c r="D32" s="22">
        <v>2657</v>
      </c>
      <c r="E32" s="29">
        <v>2827</v>
      </c>
      <c r="F32" s="25">
        <f t="shared" si="0"/>
        <v>230</v>
      </c>
      <c r="G32" s="26">
        <f t="shared" si="1"/>
        <v>170</v>
      </c>
      <c r="H32" s="27">
        <f t="shared" si="2"/>
        <v>56.573944366619976</v>
      </c>
      <c r="I32" s="27">
        <f t="shared" si="3"/>
        <v>108.85637273777435</v>
      </c>
      <c r="J32" s="30">
        <f t="shared" si="4"/>
        <v>106.39819345126082</v>
      </c>
    </row>
    <row r="33" spans="1:10" ht="18" customHeight="1">
      <c r="A33" s="21" t="s">
        <v>33</v>
      </c>
      <c r="B33" s="22">
        <v>3116</v>
      </c>
      <c r="C33" s="23">
        <v>1783</v>
      </c>
      <c r="D33" s="22">
        <v>1823</v>
      </c>
      <c r="E33" s="29">
        <v>1526</v>
      </c>
      <c r="F33" s="25">
        <f t="shared" si="0"/>
        <v>-257</v>
      </c>
      <c r="G33" s="26">
        <f t="shared" si="1"/>
        <v>-297</v>
      </c>
      <c r="H33" s="27">
        <f t="shared" si="2"/>
        <v>48.973042362002566</v>
      </c>
      <c r="I33" s="27">
        <f t="shared" si="3"/>
        <v>85.58609085810431</v>
      </c>
      <c r="J33" s="30">
        <f t="shared" si="4"/>
        <v>83.70817334064728</v>
      </c>
    </row>
    <row r="34" spans="1:10" ht="18" customHeight="1">
      <c r="A34" s="21" t="s">
        <v>34</v>
      </c>
      <c r="B34" s="22">
        <v>1753</v>
      </c>
      <c r="C34" s="23">
        <v>903</v>
      </c>
      <c r="D34" s="22">
        <v>922</v>
      </c>
      <c r="E34" s="29">
        <v>914</v>
      </c>
      <c r="F34" s="25">
        <f t="shared" si="0"/>
        <v>11</v>
      </c>
      <c r="G34" s="26">
        <f t="shared" si="1"/>
        <v>-8</v>
      </c>
      <c r="H34" s="27">
        <f t="shared" si="2"/>
        <v>52.13918996006846</v>
      </c>
      <c r="I34" s="27">
        <f t="shared" si="3"/>
        <v>101.21816168327796</v>
      </c>
      <c r="J34" s="30">
        <f t="shared" si="4"/>
        <v>99.13232104121475</v>
      </c>
    </row>
    <row r="35" spans="1:10" ht="18" customHeight="1">
      <c r="A35" s="21" t="s">
        <v>35</v>
      </c>
      <c r="B35" s="22">
        <v>1406</v>
      </c>
      <c r="C35" s="23">
        <v>731</v>
      </c>
      <c r="D35" s="22">
        <v>748</v>
      </c>
      <c r="E35" s="29">
        <v>689</v>
      </c>
      <c r="F35" s="25">
        <f t="shared" si="0"/>
        <v>-42</v>
      </c>
      <c r="G35" s="26">
        <f t="shared" si="1"/>
        <v>-59</v>
      </c>
      <c r="H35" s="27">
        <f t="shared" si="2"/>
        <v>49.00426742532006</v>
      </c>
      <c r="I35" s="27">
        <f t="shared" si="3"/>
        <v>94.25444596443229</v>
      </c>
      <c r="J35" s="30">
        <f t="shared" si="4"/>
        <v>92.11229946524064</v>
      </c>
    </row>
    <row r="36" spans="1:10" ht="18" customHeight="1">
      <c r="A36" s="21" t="s">
        <v>36</v>
      </c>
      <c r="B36" s="22">
        <v>3536</v>
      </c>
      <c r="C36" s="23">
        <v>1858</v>
      </c>
      <c r="D36" s="22">
        <v>1900</v>
      </c>
      <c r="E36" s="29">
        <v>2425</v>
      </c>
      <c r="F36" s="25">
        <f t="shared" si="0"/>
        <v>567</v>
      </c>
      <c r="G36" s="26">
        <f t="shared" si="1"/>
        <v>525</v>
      </c>
      <c r="H36" s="27">
        <f t="shared" si="2"/>
        <v>68.58031674208145</v>
      </c>
      <c r="I36" s="27">
        <f t="shared" si="3"/>
        <v>130.51668460710442</v>
      </c>
      <c r="J36" s="30">
        <f t="shared" si="4"/>
        <v>127.63157894736842</v>
      </c>
    </row>
    <row r="37" spans="1:10" ht="18" customHeight="1">
      <c r="A37" s="21" t="s">
        <v>37</v>
      </c>
      <c r="B37" s="22">
        <v>2691</v>
      </c>
      <c r="C37" s="23">
        <v>1390</v>
      </c>
      <c r="D37" s="22">
        <v>1419</v>
      </c>
      <c r="E37" s="29">
        <v>1611</v>
      </c>
      <c r="F37" s="25">
        <f t="shared" si="0"/>
        <v>221</v>
      </c>
      <c r="G37" s="26">
        <f t="shared" si="1"/>
        <v>192</v>
      </c>
      <c r="H37" s="27">
        <f t="shared" si="2"/>
        <v>59.86622073578596</v>
      </c>
      <c r="I37" s="27">
        <f t="shared" si="3"/>
        <v>115.89928057553958</v>
      </c>
      <c r="J37" s="30">
        <f t="shared" si="4"/>
        <v>113.5306553911205</v>
      </c>
    </row>
    <row r="38" spans="1:10" ht="18" customHeight="1">
      <c r="A38" s="21" t="s">
        <v>38</v>
      </c>
      <c r="B38" s="22">
        <v>5924</v>
      </c>
      <c r="C38" s="23">
        <v>2973</v>
      </c>
      <c r="D38" s="22">
        <v>3040</v>
      </c>
      <c r="E38" s="29">
        <v>3032</v>
      </c>
      <c r="F38" s="25">
        <f t="shared" si="0"/>
        <v>59</v>
      </c>
      <c r="G38" s="26">
        <f t="shared" si="1"/>
        <v>-8</v>
      </c>
      <c r="H38" s="27">
        <f t="shared" si="2"/>
        <v>51.1816340310601</v>
      </c>
      <c r="I38" s="27">
        <f t="shared" si="3"/>
        <v>101.98452741338716</v>
      </c>
      <c r="J38" s="30">
        <f t="shared" si="4"/>
        <v>99.73684210526315</v>
      </c>
    </row>
    <row r="39" spans="1:10" ht="18" customHeight="1">
      <c r="A39" s="21" t="s">
        <v>39</v>
      </c>
      <c r="B39" s="22">
        <v>1553</v>
      </c>
      <c r="C39" s="23">
        <v>783</v>
      </c>
      <c r="D39" s="22">
        <v>800</v>
      </c>
      <c r="E39" s="29">
        <v>1006</v>
      </c>
      <c r="F39" s="25">
        <f t="shared" si="0"/>
        <v>223</v>
      </c>
      <c r="G39" s="26">
        <f t="shared" si="1"/>
        <v>206</v>
      </c>
      <c r="H39" s="27">
        <f t="shared" si="2"/>
        <v>64.77784932388924</v>
      </c>
      <c r="I39" s="27">
        <f t="shared" si="3"/>
        <v>128.4802043422733</v>
      </c>
      <c r="J39" s="30">
        <f t="shared" si="4"/>
        <v>125.75</v>
      </c>
    </row>
    <row r="40" spans="1:10" ht="18" customHeight="1">
      <c r="A40" s="21" t="s">
        <v>40</v>
      </c>
      <c r="B40" s="22">
        <v>3343</v>
      </c>
      <c r="C40" s="23">
        <v>1705</v>
      </c>
      <c r="D40" s="22">
        <v>1743</v>
      </c>
      <c r="E40" s="29">
        <v>1729</v>
      </c>
      <c r="F40" s="25">
        <f t="shared" si="0"/>
        <v>24</v>
      </c>
      <c r="G40" s="26">
        <f t="shared" si="1"/>
        <v>-14</v>
      </c>
      <c r="H40" s="27">
        <f t="shared" si="2"/>
        <v>51.72001196530063</v>
      </c>
      <c r="I40" s="27">
        <f t="shared" si="3"/>
        <v>101.4076246334311</v>
      </c>
      <c r="J40" s="30">
        <f t="shared" si="4"/>
        <v>99.19678714859438</v>
      </c>
    </row>
    <row r="41" spans="1:10" ht="18" customHeight="1">
      <c r="A41" s="21" t="s">
        <v>41</v>
      </c>
      <c r="B41" s="22">
        <v>4487</v>
      </c>
      <c r="C41" s="23">
        <v>2299</v>
      </c>
      <c r="D41" s="22">
        <v>2351</v>
      </c>
      <c r="E41" s="29">
        <v>2285</v>
      </c>
      <c r="F41" s="25">
        <f t="shared" si="0"/>
        <v>-14</v>
      </c>
      <c r="G41" s="26">
        <f t="shared" si="1"/>
        <v>-66</v>
      </c>
      <c r="H41" s="27">
        <f t="shared" si="2"/>
        <v>50.92489413862269</v>
      </c>
      <c r="I41" s="27">
        <f t="shared" si="3"/>
        <v>99.39103958242714</v>
      </c>
      <c r="J41" s="30">
        <f t="shared" si="4"/>
        <v>97.19268396427051</v>
      </c>
    </row>
    <row r="42" spans="1:10" ht="18" customHeight="1">
      <c r="A42" s="21" t="s">
        <v>42</v>
      </c>
      <c r="B42" s="22">
        <v>1169</v>
      </c>
      <c r="C42" s="23">
        <v>611</v>
      </c>
      <c r="D42" s="22">
        <v>625</v>
      </c>
      <c r="E42" s="29">
        <v>536</v>
      </c>
      <c r="F42" s="25">
        <f t="shared" si="0"/>
        <v>-75</v>
      </c>
      <c r="G42" s="26">
        <f t="shared" si="1"/>
        <v>-89</v>
      </c>
      <c r="H42" s="27">
        <f t="shared" si="2"/>
        <v>45.85115483319076</v>
      </c>
      <c r="I42" s="27">
        <f t="shared" si="3"/>
        <v>87.72504091653029</v>
      </c>
      <c r="J42" s="30">
        <f t="shared" si="4"/>
        <v>85.76</v>
      </c>
    </row>
    <row r="43" spans="1:10" ht="18" customHeight="1">
      <c r="A43" s="21" t="s">
        <v>43</v>
      </c>
      <c r="B43" s="22">
        <v>1309</v>
      </c>
      <c r="C43" s="23">
        <v>607</v>
      </c>
      <c r="D43" s="22">
        <v>621</v>
      </c>
      <c r="E43" s="29">
        <v>753</v>
      </c>
      <c r="F43" s="25">
        <f t="shared" si="0"/>
        <v>146</v>
      </c>
      <c r="G43" s="26">
        <f t="shared" si="1"/>
        <v>132</v>
      </c>
      <c r="H43" s="27">
        <f t="shared" si="2"/>
        <v>57.52482811306341</v>
      </c>
      <c r="I43" s="27">
        <f t="shared" si="3"/>
        <v>124.05271828665569</v>
      </c>
      <c r="J43" s="30">
        <f t="shared" si="4"/>
        <v>121.256038647343</v>
      </c>
    </row>
    <row r="44" spans="1:10" ht="18" customHeight="1">
      <c r="A44" s="21" t="s">
        <v>44</v>
      </c>
      <c r="B44" s="22">
        <v>2031</v>
      </c>
      <c r="C44" s="23">
        <v>1056</v>
      </c>
      <c r="D44" s="22">
        <v>1080</v>
      </c>
      <c r="E44" s="29">
        <v>1036</v>
      </c>
      <c r="F44" s="25">
        <f t="shared" si="0"/>
        <v>-20</v>
      </c>
      <c r="G44" s="26">
        <f t="shared" si="1"/>
        <v>-44</v>
      </c>
      <c r="H44" s="27">
        <f t="shared" si="2"/>
        <v>51.00935499753816</v>
      </c>
      <c r="I44" s="27">
        <f t="shared" si="3"/>
        <v>98.10606060606061</v>
      </c>
      <c r="J44" s="30">
        <f t="shared" si="4"/>
        <v>95.92592592592592</v>
      </c>
    </row>
    <row r="45" spans="1:10" ht="18" customHeight="1">
      <c r="A45" s="21" t="s">
        <v>45</v>
      </c>
      <c r="B45" s="22">
        <v>10456</v>
      </c>
      <c r="C45" s="23">
        <v>5022</v>
      </c>
      <c r="D45" s="22">
        <v>5134</v>
      </c>
      <c r="E45" s="29">
        <v>5120</v>
      </c>
      <c r="F45" s="25">
        <f t="shared" si="0"/>
        <v>98</v>
      </c>
      <c r="G45" s="26">
        <f t="shared" si="1"/>
        <v>-14</v>
      </c>
      <c r="H45" s="27">
        <f t="shared" si="2"/>
        <v>48.96710022953329</v>
      </c>
      <c r="I45" s="27">
        <f t="shared" si="3"/>
        <v>101.95141377937075</v>
      </c>
      <c r="J45" s="30">
        <f t="shared" si="4"/>
        <v>99.72730814179977</v>
      </c>
    </row>
    <row r="46" spans="1:10" ht="18" customHeight="1">
      <c r="A46" s="21" t="s">
        <v>46</v>
      </c>
      <c r="B46" s="22">
        <v>3268</v>
      </c>
      <c r="C46" s="23">
        <v>1623</v>
      </c>
      <c r="D46" s="22">
        <v>1660</v>
      </c>
      <c r="E46" s="29">
        <v>1584</v>
      </c>
      <c r="F46" s="25">
        <f t="shared" si="0"/>
        <v>-39</v>
      </c>
      <c r="G46" s="26">
        <f t="shared" si="1"/>
        <v>-76</v>
      </c>
      <c r="H46" s="27">
        <f t="shared" si="2"/>
        <v>48.47001223990208</v>
      </c>
      <c r="I46" s="27">
        <f t="shared" si="3"/>
        <v>97.59704251386322</v>
      </c>
      <c r="J46" s="30">
        <f t="shared" si="4"/>
        <v>95.42168674698796</v>
      </c>
    </row>
    <row r="47" spans="1:10" ht="18" customHeight="1">
      <c r="A47" s="21" t="s">
        <v>47</v>
      </c>
      <c r="B47" s="22">
        <v>2366</v>
      </c>
      <c r="C47" s="23">
        <v>1189</v>
      </c>
      <c r="D47" s="22">
        <v>1216</v>
      </c>
      <c r="E47" s="29">
        <v>1281</v>
      </c>
      <c r="F47" s="25">
        <f t="shared" si="0"/>
        <v>92</v>
      </c>
      <c r="G47" s="26">
        <f t="shared" si="1"/>
        <v>65</v>
      </c>
      <c r="H47" s="27">
        <f t="shared" si="2"/>
        <v>54.142011834319526</v>
      </c>
      <c r="I47" s="27">
        <f t="shared" si="3"/>
        <v>107.73759461732548</v>
      </c>
      <c r="J47" s="30">
        <f t="shared" si="4"/>
        <v>105.3453947368421</v>
      </c>
    </row>
    <row r="48" spans="1:10" ht="18" customHeight="1">
      <c r="A48" s="21" t="s">
        <v>48</v>
      </c>
      <c r="B48" s="22">
        <v>3842</v>
      </c>
      <c r="C48" s="23">
        <v>1872</v>
      </c>
      <c r="D48" s="22">
        <v>1914</v>
      </c>
      <c r="E48" s="29">
        <v>1989</v>
      </c>
      <c r="F48" s="25">
        <f t="shared" si="0"/>
        <v>117</v>
      </c>
      <c r="G48" s="26">
        <f t="shared" si="1"/>
        <v>75</v>
      </c>
      <c r="H48" s="27">
        <f t="shared" si="2"/>
        <v>51.76991150442478</v>
      </c>
      <c r="I48" s="27">
        <f t="shared" si="3"/>
        <v>106.25</v>
      </c>
      <c r="J48" s="30">
        <f t="shared" si="4"/>
        <v>103.91849529780563</v>
      </c>
    </row>
    <row r="49" spans="1:10" ht="18" customHeight="1">
      <c r="A49" s="21" t="s">
        <v>49</v>
      </c>
      <c r="B49" s="22">
        <v>2284</v>
      </c>
      <c r="C49" s="23">
        <v>1261</v>
      </c>
      <c r="D49" s="22">
        <v>1289</v>
      </c>
      <c r="E49" s="29">
        <v>1005</v>
      </c>
      <c r="F49" s="25">
        <f t="shared" si="0"/>
        <v>-256</v>
      </c>
      <c r="G49" s="26">
        <f t="shared" si="1"/>
        <v>-284</v>
      </c>
      <c r="H49" s="27">
        <f t="shared" si="2"/>
        <v>44.001751313485116</v>
      </c>
      <c r="I49" s="27">
        <f t="shared" si="3"/>
        <v>79.69865186360032</v>
      </c>
      <c r="J49" s="30">
        <f t="shared" si="4"/>
        <v>77.96741660201707</v>
      </c>
    </row>
    <row r="50" spans="1:10" ht="18" customHeight="1">
      <c r="A50" s="31" t="s">
        <v>50</v>
      </c>
      <c r="B50" s="32">
        <v>171896</v>
      </c>
      <c r="C50" s="32">
        <v>86083</v>
      </c>
      <c r="D50" s="32">
        <v>88006</v>
      </c>
      <c r="E50" s="32">
        <f>SUM(E14:E49)</f>
        <v>93469</v>
      </c>
      <c r="F50" s="33">
        <f t="shared" si="0"/>
        <v>7386</v>
      </c>
      <c r="G50" s="34">
        <f>+E50-D50</f>
        <v>5463</v>
      </c>
      <c r="H50" s="35">
        <f>+E50/B50*100</f>
        <v>54.3753199609066</v>
      </c>
      <c r="I50" s="35">
        <f>+E50/C50*100</f>
        <v>108.58009130722675</v>
      </c>
      <c r="J50" s="35">
        <f>+E50/D50*100</f>
        <v>106.20753130468377</v>
      </c>
    </row>
    <row r="51" spans="1:10" ht="21" customHeight="1">
      <c r="A51" s="36" t="s">
        <v>51</v>
      </c>
      <c r="B51" s="37">
        <v>0</v>
      </c>
      <c r="C51" s="37">
        <v>0</v>
      </c>
      <c r="D51" s="37">
        <v>-104</v>
      </c>
      <c r="E51" s="37">
        <v>-114</v>
      </c>
      <c r="F51" s="33">
        <f t="shared" si="0"/>
        <v>-114</v>
      </c>
      <c r="G51" s="34">
        <f>+E51-D51</f>
        <v>-10</v>
      </c>
      <c r="H51" s="35">
        <v>0</v>
      </c>
      <c r="I51" s="35">
        <v>0</v>
      </c>
      <c r="J51" s="35">
        <f>+E51/D51*100</f>
        <v>109.61538461538463</v>
      </c>
    </row>
    <row r="52" spans="1:10" ht="30.75" customHeight="1">
      <c r="A52" s="38" t="s">
        <v>52</v>
      </c>
      <c r="B52" s="37">
        <v>0</v>
      </c>
      <c r="C52" s="37">
        <v>0</v>
      </c>
      <c r="D52" s="37">
        <v>8</v>
      </c>
      <c r="E52" s="37">
        <v>108</v>
      </c>
      <c r="F52" s="33">
        <f t="shared" si="0"/>
        <v>108</v>
      </c>
      <c r="G52" s="34">
        <f>+E52-D52</f>
        <v>100</v>
      </c>
      <c r="H52" s="35">
        <v>0</v>
      </c>
      <c r="I52" s="35">
        <v>0</v>
      </c>
      <c r="J52" s="39" t="s">
        <v>53</v>
      </c>
    </row>
    <row r="53" spans="1:10" ht="19.5" customHeight="1">
      <c r="A53" s="40" t="s">
        <v>54</v>
      </c>
      <c r="B53" s="41">
        <f>+B50+B51+B52</f>
        <v>171896</v>
      </c>
      <c r="C53" s="41">
        <f>+C50+C51+C52</f>
        <v>86083</v>
      </c>
      <c r="D53" s="41">
        <f>+D50+D51+D52</f>
        <v>87910</v>
      </c>
      <c r="E53" s="41">
        <f>+E50+E51+E52</f>
        <v>93463</v>
      </c>
      <c r="F53" s="33">
        <f>+E53-C53</f>
        <v>7380</v>
      </c>
      <c r="G53" s="34">
        <f>+E53-D53</f>
        <v>5553</v>
      </c>
      <c r="H53" s="35">
        <f>+E53/B53*100</f>
        <v>54.3718294782892</v>
      </c>
      <c r="I53" s="35">
        <f>+E53/C53*100</f>
        <v>108.57312128991788</v>
      </c>
      <c r="J53" s="35">
        <f>+E53/D53*100</f>
        <v>106.31668752132863</v>
      </c>
    </row>
    <row r="54" spans="1:8" ht="15">
      <c r="A54" s="42"/>
      <c r="B54" s="42"/>
      <c r="C54" s="42"/>
      <c r="D54" s="42"/>
      <c r="E54" s="42"/>
      <c r="F54" s="42"/>
      <c r="G54" s="43"/>
      <c r="H54" s="42"/>
    </row>
    <row r="102" spans="7:10" ht="19.5" customHeight="1">
      <c r="G102" s="1"/>
      <c r="H102" s="1"/>
      <c r="J102" s="1"/>
    </row>
  </sheetData>
  <sheetProtection/>
  <mergeCells count="11">
    <mergeCell ref="I10:I12"/>
    <mergeCell ref="J10:J12"/>
    <mergeCell ref="F11:F12"/>
    <mergeCell ref="G11:G12"/>
    <mergeCell ref="A5:H5"/>
    <mergeCell ref="A10:A12"/>
    <mergeCell ref="B10:B12"/>
    <mergeCell ref="C10:C12"/>
    <mergeCell ref="D10:E11"/>
    <mergeCell ref="F10:G10"/>
    <mergeCell ref="H10:H12"/>
  </mergeCells>
  <printOptions/>
  <pageMargins left="0.5905511811023623" right="0.2755905511811024" top="0.4724409448818898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5.8515625" style="105" customWidth="1"/>
    <col min="2" max="3" width="10.57421875" style="105" customWidth="1"/>
    <col min="4" max="4" width="9.8515625" style="105" customWidth="1"/>
    <col min="5" max="5" width="9.28125" style="105" customWidth="1"/>
    <col min="6" max="6" width="69.8515625" style="105" customWidth="1"/>
    <col min="7" max="7" width="20.8515625" style="105" customWidth="1"/>
    <col min="8" max="9" width="20.57421875" style="105" customWidth="1"/>
    <col min="10" max="10" width="13.7109375" style="105" customWidth="1"/>
    <col min="11" max="16384" width="9.140625" style="105" customWidth="1"/>
  </cols>
  <sheetData>
    <row r="1" spans="7:8" ht="15">
      <c r="G1" s="106"/>
      <c r="H1" s="106"/>
    </row>
    <row r="3" spans="1:10" ht="22.5">
      <c r="A3" s="107" t="s">
        <v>76</v>
      </c>
      <c r="B3" s="108"/>
      <c r="C3" s="108"/>
      <c r="D3" s="108"/>
      <c r="E3" s="108"/>
      <c r="F3" s="108"/>
      <c r="G3" s="108"/>
      <c r="H3" s="108"/>
      <c r="I3" s="109"/>
      <c r="J3" s="109"/>
    </row>
    <row r="4" spans="1:10" ht="24.75" customHeight="1">
      <c r="A4" s="107" t="s">
        <v>77</v>
      </c>
      <c r="B4" s="107"/>
      <c r="C4" s="107"/>
      <c r="D4" s="107"/>
      <c r="E4" s="110"/>
      <c r="F4" s="110"/>
      <c r="G4" s="109"/>
      <c r="H4" s="109"/>
      <c r="I4" s="109"/>
      <c r="J4" s="109"/>
    </row>
    <row r="5" spans="2:10" ht="15" thickBot="1">
      <c r="B5" s="111"/>
      <c r="C5" s="111"/>
      <c r="G5" s="112"/>
      <c r="H5" s="112"/>
      <c r="I5" s="106"/>
      <c r="J5" s="113" t="s">
        <v>78</v>
      </c>
    </row>
    <row r="6" spans="1:10" ht="24" customHeight="1">
      <c r="A6" s="114" t="s">
        <v>79</v>
      </c>
      <c r="B6" s="115" t="s">
        <v>80</v>
      </c>
      <c r="C6" s="116"/>
      <c r="D6" s="116"/>
      <c r="E6" s="117"/>
      <c r="F6" s="118" t="s">
        <v>81</v>
      </c>
      <c r="G6" s="118" t="s">
        <v>82</v>
      </c>
      <c r="H6" s="118" t="s">
        <v>83</v>
      </c>
      <c r="I6" s="118" t="s">
        <v>84</v>
      </c>
      <c r="J6" s="118" t="s">
        <v>85</v>
      </c>
    </row>
    <row r="7" spans="1:10" ht="17.25" customHeight="1">
      <c r="A7" s="119" t="s">
        <v>86</v>
      </c>
      <c r="B7" s="120" t="s">
        <v>87</v>
      </c>
      <c r="C7" s="121" t="s">
        <v>88</v>
      </c>
      <c r="D7" s="122" t="s">
        <v>89</v>
      </c>
      <c r="E7" s="123" t="s">
        <v>90</v>
      </c>
      <c r="F7" s="124"/>
      <c r="G7" s="125" t="s">
        <v>91</v>
      </c>
      <c r="H7" s="125" t="s">
        <v>92</v>
      </c>
      <c r="I7" s="125" t="s">
        <v>93</v>
      </c>
      <c r="J7" s="125" t="s">
        <v>94</v>
      </c>
    </row>
    <row r="8" spans="1:10" ht="13.5">
      <c r="A8" s="126" t="s">
        <v>95</v>
      </c>
      <c r="B8" s="127" t="s">
        <v>96</v>
      </c>
      <c r="C8" s="121"/>
      <c r="D8" s="121"/>
      <c r="E8" s="128" t="s">
        <v>97</v>
      </c>
      <c r="F8" s="129"/>
      <c r="G8" s="125" t="s">
        <v>98</v>
      </c>
      <c r="H8" s="125" t="s">
        <v>99</v>
      </c>
      <c r="I8" s="130" t="s">
        <v>100</v>
      </c>
      <c r="J8" s="131" t="s">
        <v>101</v>
      </c>
    </row>
    <row r="9" spans="1:10" ht="14.25" thickBot="1">
      <c r="A9" s="126" t="s">
        <v>102</v>
      </c>
      <c r="B9" s="132"/>
      <c r="C9" s="133"/>
      <c r="D9" s="133"/>
      <c r="E9" s="134"/>
      <c r="F9" s="135"/>
      <c r="G9" s="130"/>
      <c r="H9" s="136" t="s">
        <v>103</v>
      </c>
      <c r="I9" s="137" t="s">
        <v>104</v>
      </c>
      <c r="J9" s="138"/>
    </row>
    <row r="10" spans="1:10" ht="14.25" thickBot="1">
      <c r="A10" s="139" t="s">
        <v>13</v>
      </c>
      <c r="B10" s="140" t="s">
        <v>105</v>
      </c>
      <c r="C10" s="141" t="s">
        <v>106</v>
      </c>
      <c r="D10" s="141" t="s">
        <v>107</v>
      </c>
      <c r="E10" s="142" t="s">
        <v>108</v>
      </c>
      <c r="F10" s="142" t="s">
        <v>109</v>
      </c>
      <c r="G10" s="142">
        <v>1</v>
      </c>
      <c r="H10" s="142">
        <v>2</v>
      </c>
      <c r="I10" s="142">
        <v>3</v>
      </c>
      <c r="J10" s="142">
        <v>4</v>
      </c>
    </row>
    <row r="11" spans="1:10" ht="24.75" customHeight="1">
      <c r="A11" s="143" t="s">
        <v>110</v>
      </c>
      <c r="B11" s="144" t="s">
        <v>111</v>
      </c>
      <c r="C11" s="145"/>
      <c r="D11" s="146"/>
      <c r="E11" s="147"/>
      <c r="F11" s="148" t="s">
        <v>112</v>
      </c>
      <c r="G11" s="149">
        <f>SUM(G12+G20+G21+G69)</f>
        <v>60812797</v>
      </c>
      <c r="H11" s="149">
        <f>SUM(H12+H20+H21+H69)</f>
        <v>60881162</v>
      </c>
      <c r="I11" s="149">
        <f>SUM(I12+I20+I21+I69)</f>
        <v>27277861</v>
      </c>
      <c r="J11" s="150">
        <f aca="true" t="shared" si="0" ref="J11:J17">SUM($I11/H11)*100</f>
        <v>44.805092583482555</v>
      </c>
    </row>
    <row r="12" spans="1:10" ht="18.75" customHeight="1">
      <c r="A12" s="151" t="s">
        <v>110</v>
      </c>
      <c r="B12" s="152"/>
      <c r="C12" s="153" t="s">
        <v>113</v>
      </c>
      <c r="D12" s="153"/>
      <c r="E12" s="154"/>
      <c r="F12" s="155" t="s">
        <v>114</v>
      </c>
      <c r="G12" s="156">
        <f>SUM(G13+G14+G16+G17+G18+G19)</f>
        <v>34406484</v>
      </c>
      <c r="H12" s="156">
        <f>SUM(H13+H14+H16+H17+H18+H19)</f>
        <v>34406484</v>
      </c>
      <c r="I12" s="156">
        <f>SUM(I13+I14+I16+I17+I18+I19)</f>
        <v>15766805</v>
      </c>
      <c r="J12" s="157">
        <f t="shared" si="0"/>
        <v>45.82509796699948</v>
      </c>
    </row>
    <row r="13" spans="1:10" ht="18.75" customHeight="1">
      <c r="A13" s="158" t="s">
        <v>110</v>
      </c>
      <c r="B13" s="152"/>
      <c r="C13" s="153"/>
      <c r="D13" s="159" t="s">
        <v>115</v>
      </c>
      <c r="E13" s="160"/>
      <c r="F13" s="161" t="s">
        <v>116</v>
      </c>
      <c r="G13" s="162">
        <v>33204866</v>
      </c>
      <c r="H13" s="162">
        <v>33203866</v>
      </c>
      <c r="I13" s="162">
        <v>15180461</v>
      </c>
      <c r="J13" s="163">
        <f t="shared" si="0"/>
        <v>45.71895634080682</v>
      </c>
    </row>
    <row r="14" spans="1:10" ht="18.75" customHeight="1">
      <c r="A14" s="158" t="s">
        <v>110</v>
      </c>
      <c r="B14" s="152"/>
      <c r="C14" s="153"/>
      <c r="D14" s="159" t="s">
        <v>117</v>
      </c>
      <c r="E14" s="160"/>
      <c r="F14" s="161" t="s">
        <v>118</v>
      </c>
      <c r="G14" s="162">
        <f>SUM(G15:G15)</f>
        <v>137667</v>
      </c>
      <c r="H14" s="162">
        <f>SUM(H15:H15)</f>
        <v>135567</v>
      </c>
      <c r="I14" s="162">
        <f>SUM(I15:I15)</f>
        <v>68236</v>
      </c>
      <c r="J14" s="163">
        <f t="shared" si="0"/>
        <v>50.33378329534474</v>
      </c>
    </row>
    <row r="15" spans="1:10" ht="18.75" customHeight="1">
      <c r="A15" s="164" t="s">
        <v>110</v>
      </c>
      <c r="B15" s="165"/>
      <c r="C15" s="166"/>
      <c r="D15" s="167"/>
      <c r="E15" s="168" t="s">
        <v>119</v>
      </c>
      <c r="F15" s="169" t="s">
        <v>120</v>
      </c>
      <c r="G15" s="170">
        <v>137667</v>
      </c>
      <c r="H15" s="170">
        <v>135567</v>
      </c>
      <c r="I15" s="170">
        <v>68236</v>
      </c>
      <c r="J15" s="171">
        <f t="shared" si="0"/>
        <v>50.33378329534474</v>
      </c>
    </row>
    <row r="16" spans="1:10" ht="18.75" customHeight="1">
      <c r="A16" s="158" t="s">
        <v>110</v>
      </c>
      <c r="B16" s="152"/>
      <c r="C16" s="153"/>
      <c r="D16" s="159" t="s">
        <v>121</v>
      </c>
      <c r="E16" s="160"/>
      <c r="F16" s="161" t="s">
        <v>122</v>
      </c>
      <c r="G16" s="162">
        <v>9845</v>
      </c>
      <c r="H16" s="162">
        <v>12945</v>
      </c>
      <c r="I16" s="162">
        <v>2639</v>
      </c>
      <c r="J16" s="163">
        <f t="shared" si="0"/>
        <v>20.386249517188105</v>
      </c>
    </row>
    <row r="17" spans="1:10" ht="18.75" customHeight="1">
      <c r="A17" s="158" t="s">
        <v>110</v>
      </c>
      <c r="B17" s="152"/>
      <c r="C17" s="153"/>
      <c r="D17" s="159" t="s">
        <v>123</v>
      </c>
      <c r="E17" s="160"/>
      <c r="F17" s="161" t="s">
        <v>124</v>
      </c>
      <c r="G17" s="162">
        <v>1054106</v>
      </c>
      <c r="H17" s="162">
        <v>1054106</v>
      </c>
      <c r="I17" s="162">
        <v>515469</v>
      </c>
      <c r="J17" s="163">
        <f t="shared" si="0"/>
        <v>48.901059286257734</v>
      </c>
    </row>
    <row r="18" spans="1:10" ht="18.75" customHeight="1" hidden="1">
      <c r="A18" s="158"/>
      <c r="B18" s="152"/>
      <c r="C18" s="153"/>
      <c r="D18" s="159" t="s">
        <v>125</v>
      </c>
      <c r="E18" s="160"/>
      <c r="F18" s="161" t="s">
        <v>126</v>
      </c>
      <c r="G18" s="162">
        <v>0</v>
      </c>
      <c r="H18" s="162">
        <v>0</v>
      </c>
      <c r="I18" s="162">
        <v>0</v>
      </c>
      <c r="J18" s="163">
        <v>0</v>
      </c>
    </row>
    <row r="19" spans="1:10" ht="18.75" customHeight="1" hidden="1">
      <c r="A19" s="158"/>
      <c r="B19" s="152"/>
      <c r="C19" s="153"/>
      <c r="D19" s="159" t="s">
        <v>127</v>
      </c>
      <c r="E19" s="160"/>
      <c r="F19" s="161" t="s">
        <v>128</v>
      </c>
      <c r="G19" s="162">
        <v>0</v>
      </c>
      <c r="H19" s="162">
        <v>0</v>
      </c>
      <c r="I19" s="162">
        <v>0</v>
      </c>
      <c r="J19" s="163">
        <v>0</v>
      </c>
    </row>
    <row r="20" spans="1:10" ht="18.75" customHeight="1">
      <c r="A20" s="151" t="s">
        <v>110</v>
      </c>
      <c r="B20" s="172"/>
      <c r="C20" s="173" t="s">
        <v>129</v>
      </c>
      <c r="D20" s="173"/>
      <c r="E20" s="174"/>
      <c r="F20" s="175" t="s">
        <v>130</v>
      </c>
      <c r="G20" s="176">
        <v>13273834</v>
      </c>
      <c r="H20" s="176">
        <v>13288218</v>
      </c>
      <c r="I20" s="177">
        <v>6009026</v>
      </c>
      <c r="J20" s="157">
        <f>SUM($I20/H20)*100</f>
        <v>45.22070604199901</v>
      </c>
    </row>
    <row r="21" spans="1:10" ht="18.75" customHeight="1">
      <c r="A21" s="151" t="s">
        <v>110</v>
      </c>
      <c r="B21" s="172"/>
      <c r="C21" s="178" t="s">
        <v>131</v>
      </c>
      <c r="D21" s="173"/>
      <c r="E21" s="179"/>
      <c r="F21" s="175" t="s">
        <v>132</v>
      </c>
      <c r="G21" s="180">
        <f>SUM(G22+G26+G30+G39+G51+G45+G54)</f>
        <v>12650850</v>
      </c>
      <c r="H21" s="180">
        <f>SUM(H22+H26+H30+H39+H51+H45+H54)</f>
        <v>12644320</v>
      </c>
      <c r="I21" s="180">
        <f>SUM(I22+I26+I30+I39+I51+I45+I54)</f>
        <v>5302920</v>
      </c>
      <c r="J21" s="157">
        <f>SUM($I21/H21)*100</f>
        <v>41.93914738000936</v>
      </c>
    </row>
    <row r="22" spans="1:10" ht="18.75" customHeight="1">
      <c r="A22" s="158" t="s">
        <v>110</v>
      </c>
      <c r="B22" s="181"/>
      <c r="C22" s="182"/>
      <c r="D22" s="159" t="s">
        <v>133</v>
      </c>
      <c r="E22" s="183"/>
      <c r="F22" s="161" t="s">
        <v>134</v>
      </c>
      <c r="G22" s="184">
        <f>SUM(G23:G25)</f>
        <v>110145</v>
      </c>
      <c r="H22" s="184">
        <f>SUM(H23:H25)</f>
        <v>110324</v>
      </c>
      <c r="I22" s="184">
        <f>SUM(I23:I25)</f>
        <v>61832</v>
      </c>
      <c r="J22" s="163">
        <f>SUM($I22/H22)*100</f>
        <v>56.045828650157716</v>
      </c>
    </row>
    <row r="23" spans="1:10" ht="18.75" customHeight="1">
      <c r="A23" s="164" t="s">
        <v>110</v>
      </c>
      <c r="B23" s="181"/>
      <c r="C23" s="185"/>
      <c r="D23" s="186"/>
      <c r="E23" s="187">
        <v>631001</v>
      </c>
      <c r="F23" s="188" t="s">
        <v>135</v>
      </c>
      <c r="G23" s="189">
        <v>107513</v>
      </c>
      <c r="H23" s="189">
        <v>108722</v>
      </c>
      <c r="I23" s="189">
        <v>61146</v>
      </c>
      <c r="J23" s="171">
        <f>SUM($I23/H23)*100</f>
        <v>56.24068725740881</v>
      </c>
    </row>
    <row r="24" spans="1:10" ht="18.75" customHeight="1">
      <c r="A24" s="164" t="s">
        <v>110</v>
      </c>
      <c r="B24" s="181"/>
      <c r="C24" s="185"/>
      <c r="D24" s="186"/>
      <c r="E24" s="187">
        <v>631002</v>
      </c>
      <c r="F24" s="188" t="s">
        <v>136</v>
      </c>
      <c r="G24" s="189">
        <v>0</v>
      </c>
      <c r="H24" s="189">
        <v>50</v>
      </c>
      <c r="I24" s="189">
        <v>48</v>
      </c>
      <c r="J24" s="171">
        <f>SUM($I24/H24)*100</f>
        <v>96</v>
      </c>
    </row>
    <row r="25" spans="1:10" ht="18.75" customHeight="1">
      <c r="A25" s="164" t="s">
        <v>110</v>
      </c>
      <c r="B25" s="181"/>
      <c r="C25" s="185"/>
      <c r="D25" s="186"/>
      <c r="E25" s="187">
        <v>631004</v>
      </c>
      <c r="F25" s="188" t="s">
        <v>137</v>
      </c>
      <c r="G25" s="189">
        <v>2632</v>
      </c>
      <c r="H25" s="189">
        <v>1552</v>
      </c>
      <c r="I25" s="189">
        <v>638</v>
      </c>
      <c r="J25" s="171">
        <v>0</v>
      </c>
    </row>
    <row r="26" spans="1:10" ht="18.75" customHeight="1">
      <c r="A26" s="158" t="s">
        <v>110</v>
      </c>
      <c r="B26" s="181"/>
      <c r="C26" s="182"/>
      <c r="D26" s="159" t="s">
        <v>138</v>
      </c>
      <c r="E26" s="183"/>
      <c r="F26" s="161" t="s">
        <v>139</v>
      </c>
      <c r="G26" s="184">
        <f>SUM(G27:G29)</f>
        <v>4803465</v>
      </c>
      <c r="H26" s="184">
        <f>SUM(H27:H29)</f>
        <v>4760021</v>
      </c>
      <c r="I26" s="184">
        <f>SUM(I27:I29)</f>
        <v>2002623</v>
      </c>
      <c r="J26" s="163">
        <f aca="true" t="shared" si="1" ref="J26:J66">SUM($I26/H26)*100</f>
        <v>42.07172615414932</v>
      </c>
    </row>
    <row r="27" spans="1:10" ht="18.75" customHeight="1">
      <c r="A27" s="164" t="s">
        <v>110</v>
      </c>
      <c r="B27" s="181"/>
      <c r="C27" s="182"/>
      <c r="D27" s="190"/>
      <c r="E27" s="191">
        <v>632001</v>
      </c>
      <c r="F27" s="192" t="s">
        <v>140</v>
      </c>
      <c r="G27" s="189">
        <v>1317911</v>
      </c>
      <c r="H27" s="189">
        <v>1302689</v>
      </c>
      <c r="I27" s="189">
        <v>553979</v>
      </c>
      <c r="J27" s="171">
        <f t="shared" si="1"/>
        <v>42.52580623617763</v>
      </c>
    </row>
    <row r="28" spans="1:10" ht="18.75" customHeight="1">
      <c r="A28" s="164" t="s">
        <v>110</v>
      </c>
      <c r="B28" s="181"/>
      <c r="C28" s="182"/>
      <c r="D28" s="190"/>
      <c r="E28" s="191">
        <v>632002</v>
      </c>
      <c r="F28" s="192" t="s">
        <v>141</v>
      </c>
      <c r="G28" s="189">
        <v>109045</v>
      </c>
      <c r="H28" s="189">
        <v>109795</v>
      </c>
      <c r="I28" s="189">
        <v>38903</v>
      </c>
      <c r="J28" s="171">
        <f t="shared" si="1"/>
        <v>35.43239673937793</v>
      </c>
    </row>
    <row r="29" spans="1:10" ht="18.75" customHeight="1">
      <c r="A29" s="164" t="s">
        <v>110</v>
      </c>
      <c r="B29" s="181"/>
      <c r="C29" s="182"/>
      <c r="D29" s="190"/>
      <c r="E29" s="191">
        <v>632003</v>
      </c>
      <c r="F29" s="193" t="s">
        <v>142</v>
      </c>
      <c r="G29" s="189">
        <v>3376509</v>
      </c>
      <c r="H29" s="189">
        <v>3347537</v>
      </c>
      <c r="I29" s="189">
        <v>1409741</v>
      </c>
      <c r="J29" s="171">
        <f t="shared" si="1"/>
        <v>42.11278321942372</v>
      </c>
    </row>
    <row r="30" spans="1:10" ht="18.75" customHeight="1">
      <c r="A30" s="158" t="s">
        <v>110</v>
      </c>
      <c r="B30" s="181"/>
      <c r="C30" s="182"/>
      <c r="D30" s="159" t="s">
        <v>143</v>
      </c>
      <c r="E30" s="183"/>
      <c r="F30" s="161" t="s">
        <v>144</v>
      </c>
      <c r="G30" s="184">
        <f>SUM(G31:G38)</f>
        <v>1090531</v>
      </c>
      <c r="H30" s="184">
        <f>SUM(H31:H38)</f>
        <v>1116447</v>
      </c>
      <c r="I30" s="184">
        <f>SUM(I31:I38)</f>
        <v>446034</v>
      </c>
      <c r="J30" s="163">
        <f t="shared" si="1"/>
        <v>39.951202340997824</v>
      </c>
    </row>
    <row r="31" spans="1:10" ht="18.75" customHeight="1">
      <c r="A31" s="164" t="s">
        <v>110</v>
      </c>
      <c r="B31" s="181"/>
      <c r="C31" s="182"/>
      <c r="D31" s="194"/>
      <c r="E31" s="195" t="s">
        <v>145</v>
      </c>
      <c r="F31" s="196" t="s">
        <v>146</v>
      </c>
      <c r="G31" s="197">
        <v>12796</v>
      </c>
      <c r="H31" s="197">
        <v>20350</v>
      </c>
      <c r="I31" s="197">
        <v>5667</v>
      </c>
      <c r="J31" s="171">
        <f t="shared" si="1"/>
        <v>27.847665847665848</v>
      </c>
    </row>
    <row r="32" spans="1:10" ht="18.75" customHeight="1">
      <c r="A32" s="164" t="s">
        <v>110</v>
      </c>
      <c r="B32" s="181"/>
      <c r="C32" s="182"/>
      <c r="D32" s="194"/>
      <c r="E32" s="195" t="s">
        <v>147</v>
      </c>
      <c r="F32" s="196" t="s">
        <v>148</v>
      </c>
      <c r="G32" s="197">
        <v>0</v>
      </c>
      <c r="H32" s="197">
        <v>23</v>
      </c>
      <c r="I32" s="197">
        <v>8</v>
      </c>
      <c r="J32" s="171">
        <f t="shared" si="1"/>
        <v>34.78260869565217</v>
      </c>
    </row>
    <row r="33" spans="1:10" ht="18.75" customHeight="1">
      <c r="A33" s="164" t="s">
        <v>110</v>
      </c>
      <c r="B33" s="181"/>
      <c r="C33" s="182"/>
      <c r="D33" s="194"/>
      <c r="E33" s="195" t="s">
        <v>149</v>
      </c>
      <c r="F33" s="196" t="s">
        <v>150</v>
      </c>
      <c r="G33" s="197">
        <v>0</v>
      </c>
      <c r="H33" s="197">
        <v>412</v>
      </c>
      <c r="I33" s="197">
        <v>379</v>
      </c>
      <c r="J33" s="171">
        <f t="shared" si="1"/>
        <v>91.99029126213593</v>
      </c>
    </row>
    <row r="34" spans="1:10" ht="18.75" customHeight="1">
      <c r="A34" s="164" t="s">
        <v>110</v>
      </c>
      <c r="B34" s="181"/>
      <c r="C34" s="182"/>
      <c r="D34" s="194"/>
      <c r="E34" s="195" t="s">
        <v>151</v>
      </c>
      <c r="F34" s="196" t="s">
        <v>152</v>
      </c>
      <c r="G34" s="197">
        <v>992</v>
      </c>
      <c r="H34" s="197">
        <v>2837</v>
      </c>
      <c r="I34" s="197">
        <v>2005</v>
      </c>
      <c r="J34" s="171">
        <f t="shared" si="1"/>
        <v>70.67324638702856</v>
      </c>
    </row>
    <row r="35" spans="1:10" ht="18.75" customHeight="1">
      <c r="A35" s="164" t="s">
        <v>110</v>
      </c>
      <c r="B35" s="181"/>
      <c r="C35" s="182"/>
      <c r="D35" s="194"/>
      <c r="E35" s="195" t="s">
        <v>153</v>
      </c>
      <c r="F35" s="196" t="s">
        <v>154</v>
      </c>
      <c r="G35" s="197">
        <v>1054190</v>
      </c>
      <c r="H35" s="197">
        <v>1069998</v>
      </c>
      <c r="I35" s="197">
        <v>432514</v>
      </c>
      <c r="J35" s="171">
        <f t="shared" si="1"/>
        <v>40.42194471391535</v>
      </c>
    </row>
    <row r="36" spans="1:10" ht="18.75" customHeight="1">
      <c r="A36" s="164" t="s">
        <v>110</v>
      </c>
      <c r="B36" s="181"/>
      <c r="C36" s="182"/>
      <c r="D36" s="194"/>
      <c r="E36" s="195" t="s">
        <v>155</v>
      </c>
      <c r="F36" s="196" t="s">
        <v>156</v>
      </c>
      <c r="G36" s="197">
        <v>4762</v>
      </c>
      <c r="H36" s="197">
        <v>4955</v>
      </c>
      <c r="I36" s="197">
        <v>1951</v>
      </c>
      <c r="J36" s="171">
        <f t="shared" si="1"/>
        <v>39.37436932391524</v>
      </c>
    </row>
    <row r="37" spans="1:10" ht="18.75" customHeight="1">
      <c r="A37" s="164" t="s">
        <v>110</v>
      </c>
      <c r="B37" s="181"/>
      <c r="C37" s="182"/>
      <c r="D37" s="194"/>
      <c r="E37" s="195" t="s">
        <v>157</v>
      </c>
      <c r="F37" s="196" t="s">
        <v>158</v>
      </c>
      <c r="G37" s="197">
        <v>6544</v>
      </c>
      <c r="H37" s="197">
        <v>6625</v>
      </c>
      <c r="I37" s="197">
        <v>292</v>
      </c>
      <c r="J37" s="171">
        <f t="shared" si="1"/>
        <v>4.407547169811321</v>
      </c>
    </row>
    <row r="38" spans="1:10" ht="18.75" customHeight="1">
      <c r="A38" s="164" t="s">
        <v>110</v>
      </c>
      <c r="B38" s="181"/>
      <c r="C38" s="182"/>
      <c r="D38" s="194"/>
      <c r="E38" s="195" t="s">
        <v>159</v>
      </c>
      <c r="F38" s="196" t="s">
        <v>160</v>
      </c>
      <c r="G38" s="197">
        <v>11247</v>
      </c>
      <c r="H38" s="197">
        <v>11247</v>
      </c>
      <c r="I38" s="197">
        <v>3218</v>
      </c>
      <c r="J38" s="171">
        <f t="shared" si="1"/>
        <v>28.612074330932693</v>
      </c>
    </row>
    <row r="39" spans="1:10" ht="18.75" customHeight="1">
      <c r="A39" s="158" t="s">
        <v>110</v>
      </c>
      <c r="B39" s="181"/>
      <c r="C39" s="182"/>
      <c r="D39" s="159" t="s">
        <v>161</v>
      </c>
      <c r="E39" s="183"/>
      <c r="F39" s="161" t="s">
        <v>162</v>
      </c>
      <c r="G39" s="184">
        <f>SUM(G40:G44)</f>
        <v>272389</v>
      </c>
      <c r="H39" s="184">
        <f>SUM(H40:H44)</f>
        <v>282148</v>
      </c>
      <c r="I39" s="184">
        <f>SUM(I40:I44)</f>
        <v>141013</v>
      </c>
      <c r="J39" s="163">
        <f t="shared" si="1"/>
        <v>49.97838014091895</v>
      </c>
    </row>
    <row r="40" spans="1:10" ht="18.75" customHeight="1">
      <c r="A40" s="164" t="s">
        <v>110</v>
      </c>
      <c r="B40" s="181"/>
      <c r="C40" s="182"/>
      <c r="D40" s="190"/>
      <c r="E40" s="191">
        <v>634001</v>
      </c>
      <c r="F40" s="198" t="s">
        <v>163</v>
      </c>
      <c r="G40" s="189">
        <v>166703</v>
      </c>
      <c r="H40" s="189">
        <v>167718</v>
      </c>
      <c r="I40" s="189">
        <v>75706</v>
      </c>
      <c r="J40" s="171">
        <f t="shared" si="1"/>
        <v>45.13886404560035</v>
      </c>
    </row>
    <row r="41" spans="1:10" ht="18.75" customHeight="1">
      <c r="A41" s="164" t="s">
        <v>110</v>
      </c>
      <c r="B41" s="181"/>
      <c r="C41" s="182"/>
      <c r="D41" s="190"/>
      <c r="E41" s="191">
        <v>634002</v>
      </c>
      <c r="F41" s="198" t="s">
        <v>164</v>
      </c>
      <c r="G41" s="189">
        <v>47597</v>
      </c>
      <c r="H41" s="189">
        <v>53857</v>
      </c>
      <c r="I41" s="189">
        <v>25173</v>
      </c>
      <c r="J41" s="171">
        <f t="shared" si="1"/>
        <v>46.740442282340275</v>
      </c>
    </row>
    <row r="42" spans="1:10" ht="18.75" customHeight="1">
      <c r="A42" s="164" t="s">
        <v>110</v>
      </c>
      <c r="B42" s="181"/>
      <c r="C42" s="182"/>
      <c r="D42" s="199"/>
      <c r="E42" s="200" t="s">
        <v>165</v>
      </c>
      <c r="F42" s="196" t="s">
        <v>166</v>
      </c>
      <c r="G42" s="189">
        <v>52456</v>
      </c>
      <c r="H42" s="189">
        <v>52518</v>
      </c>
      <c r="I42" s="189">
        <v>33879</v>
      </c>
      <c r="J42" s="171">
        <f t="shared" si="1"/>
        <v>64.50931109333943</v>
      </c>
    </row>
    <row r="43" spans="1:10" ht="18.75" customHeight="1">
      <c r="A43" s="164" t="s">
        <v>110</v>
      </c>
      <c r="B43" s="181"/>
      <c r="C43" s="182"/>
      <c r="D43" s="199"/>
      <c r="E43" s="191">
        <v>634004</v>
      </c>
      <c r="F43" s="201" t="s">
        <v>167</v>
      </c>
      <c r="G43" s="189">
        <v>370</v>
      </c>
      <c r="H43" s="189">
        <v>2398</v>
      </c>
      <c r="I43" s="189">
        <v>1460</v>
      </c>
      <c r="J43" s="171">
        <f t="shared" si="1"/>
        <v>60.88407005838199</v>
      </c>
    </row>
    <row r="44" spans="1:10" ht="18.75" customHeight="1">
      <c r="A44" s="164" t="s">
        <v>110</v>
      </c>
      <c r="B44" s="181"/>
      <c r="C44" s="182"/>
      <c r="D44" s="199"/>
      <c r="E44" s="191">
        <v>634005</v>
      </c>
      <c r="F44" s="201" t="s">
        <v>168</v>
      </c>
      <c r="G44" s="189">
        <v>5263</v>
      </c>
      <c r="H44" s="189">
        <v>5657</v>
      </c>
      <c r="I44" s="189">
        <v>4795</v>
      </c>
      <c r="J44" s="171">
        <f t="shared" si="1"/>
        <v>84.76224147074421</v>
      </c>
    </row>
    <row r="45" spans="1:10" ht="18.75" customHeight="1">
      <c r="A45" s="158" t="s">
        <v>110</v>
      </c>
      <c r="B45" s="181"/>
      <c r="C45" s="182"/>
      <c r="D45" s="159" t="s">
        <v>169</v>
      </c>
      <c r="E45" s="202"/>
      <c r="F45" s="161" t="s">
        <v>170</v>
      </c>
      <c r="G45" s="184">
        <f>SUM(G46:G50)</f>
        <v>473138</v>
      </c>
      <c r="H45" s="184">
        <f>SUM(H46:H50)</f>
        <v>496746</v>
      </c>
      <c r="I45" s="184">
        <f>SUM(I46:I50)</f>
        <v>117633</v>
      </c>
      <c r="J45" s="163">
        <f t="shared" si="1"/>
        <v>23.68071408728002</v>
      </c>
    </row>
    <row r="46" spans="1:10" ht="18.75" customHeight="1">
      <c r="A46" s="164" t="s">
        <v>110</v>
      </c>
      <c r="B46" s="181"/>
      <c r="C46" s="182"/>
      <c r="D46" s="190"/>
      <c r="E46" s="191">
        <v>635001</v>
      </c>
      <c r="F46" s="201" t="s">
        <v>171</v>
      </c>
      <c r="G46" s="189">
        <v>560</v>
      </c>
      <c r="H46" s="189">
        <v>2560</v>
      </c>
      <c r="I46" s="189">
        <v>1839</v>
      </c>
      <c r="J46" s="203">
        <f t="shared" si="1"/>
        <v>71.8359375</v>
      </c>
    </row>
    <row r="47" spans="1:10" ht="18.75" customHeight="1">
      <c r="A47" s="164" t="s">
        <v>110</v>
      </c>
      <c r="B47" s="181"/>
      <c r="C47" s="182"/>
      <c r="D47" s="190"/>
      <c r="E47" s="191">
        <v>635002</v>
      </c>
      <c r="F47" s="201" t="s">
        <v>172</v>
      </c>
      <c r="G47" s="189">
        <v>299990</v>
      </c>
      <c r="H47" s="189">
        <v>299990</v>
      </c>
      <c r="I47" s="189">
        <v>84400</v>
      </c>
      <c r="J47" s="203">
        <f t="shared" si="1"/>
        <v>28.134271142371414</v>
      </c>
    </row>
    <row r="48" spans="1:10" ht="18.75" customHeight="1">
      <c r="A48" s="164" t="s">
        <v>110</v>
      </c>
      <c r="B48" s="181"/>
      <c r="C48" s="182"/>
      <c r="D48" s="190"/>
      <c r="E48" s="191">
        <v>635003</v>
      </c>
      <c r="F48" s="201" t="s">
        <v>173</v>
      </c>
      <c r="G48" s="189">
        <v>100</v>
      </c>
      <c r="H48" s="189">
        <v>100</v>
      </c>
      <c r="I48" s="189">
        <v>0</v>
      </c>
      <c r="J48" s="203">
        <f t="shared" si="1"/>
        <v>0</v>
      </c>
    </row>
    <row r="49" spans="1:10" ht="18.75" customHeight="1">
      <c r="A49" s="164" t="s">
        <v>110</v>
      </c>
      <c r="B49" s="181"/>
      <c r="C49" s="182"/>
      <c r="D49" s="190"/>
      <c r="E49" s="191">
        <v>635004</v>
      </c>
      <c r="F49" s="201" t="s">
        <v>174</v>
      </c>
      <c r="G49" s="189">
        <v>83433</v>
      </c>
      <c r="H49" s="189">
        <v>84368</v>
      </c>
      <c r="I49" s="189">
        <v>17199</v>
      </c>
      <c r="J49" s="203">
        <f t="shared" si="1"/>
        <v>20.38569125734876</v>
      </c>
    </row>
    <row r="50" spans="1:10" ht="18.75" customHeight="1">
      <c r="A50" s="164" t="s">
        <v>110</v>
      </c>
      <c r="B50" s="181"/>
      <c r="C50" s="182"/>
      <c r="D50" s="190"/>
      <c r="E50" s="191">
        <v>635006</v>
      </c>
      <c r="F50" s="198" t="s">
        <v>175</v>
      </c>
      <c r="G50" s="189">
        <v>89055</v>
      </c>
      <c r="H50" s="189">
        <v>109728</v>
      </c>
      <c r="I50" s="189">
        <v>14195</v>
      </c>
      <c r="J50" s="203">
        <f t="shared" si="1"/>
        <v>12.9365339749198</v>
      </c>
    </row>
    <row r="51" spans="1:10" ht="18.75" customHeight="1">
      <c r="A51" s="158" t="s">
        <v>110</v>
      </c>
      <c r="B51" s="181"/>
      <c r="C51" s="182"/>
      <c r="D51" s="159" t="s">
        <v>176</v>
      </c>
      <c r="E51" s="183"/>
      <c r="F51" s="161" t="s">
        <v>177</v>
      </c>
      <c r="G51" s="184">
        <f>SUM(G52:G53)</f>
        <v>1860665</v>
      </c>
      <c r="H51" s="184">
        <f>SUM(H52:H53)</f>
        <v>1836252</v>
      </c>
      <c r="I51" s="184">
        <f>SUM(I52:I53)</f>
        <v>886870</v>
      </c>
      <c r="J51" s="163">
        <f t="shared" si="1"/>
        <v>48.29783711603854</v>
      </c>
    </row>
    <row r="52" spans="1:10" ht="18.75" customHeight="1">
      <c r="A52" s="164" t="s">
        <v>110</v>
      </c>
      <c r="B52" s="181"/>
      <c r="C52" s="182"/>
      <c r="D52" s="204"/>
      <c r="E52" s="191">
        <v>636001</v>
      </c>
      <c r="F52" s="205" t="s">
        <v>178</v>
      </c>
      <c r="G52" s="189">
        <v>1852388</v>
      </c>
      <c r="H52" s="189">
        <v>1821280</v>
      </c>
      <c r="I52" s="189">
        <v>880900</v>
      </c>
      <c r="J52" s="171">
        <f t="shared" si="1"/>
        <v>48.367082491434594</v>
      </c>
    </row>
    <row r="53" spans="1:10" ht="18" customHeight="1">
      <c r="A53" s="164" t="s">
        <v>110</v>
      </c>
      <c r="B53" s="181"/>
      <c r="C53" s="182"/>
      <c r="D53" s="204"/>
      <c r="E53" s="191">
        <v>636002</v>
      </c>
      <c r="F53" s="205" t="s">
        <v>179</v>
      </c>
      <c r="G53" s="189">
        <v>8277</v>
      </c>
      <c r="H53" s="189">
        <v>14972</v>
      </c>
      <c r="I53" s="189">
        <v>5970</v>
      </c>
      <c r="J53" s="171">
        <f t="shared" si="1"/>
        <v>39.87443227357734</v>
      </c>
    </row>
    <row r="54" spans="1:10" ht="18.75" customHeight="1">
      <c r="A54" s="158" t="s">
        <v>110</v>
      </c>
      <c r="B54" s="181"/>
      <c r="C54" s="182"/>
      <c r="D54" s="159" t="s">
        <v>180</v>
      </c>
      <c r="E54" s="183"/>
      <c r="F54" s="161" t="s">
        <v>181</v>
      </c>
      <c r="G54" s="184">
        <f>SUM(G55:G68)</f>
        <v>4040517</v>
      </c>
      <c r="H54" s="184">
        <f>SUM(H55:H68)</f>
        <v>4042382</v>
      </c>
      <c r="I54" s="184">
        <f>SUM(I55:I68)</f>
        <v>1646915</v>
      </c>
      <c r="J54" s="163">
        <f t="shared" si="1"/>
        <v>40.741201598463476</v>
      </c>
    </row>
    <row r="55" spans="1:10" ht="18.75" customHeight="1">
      <c r="A55" s="164" t="s">
        <v>110</v>
      </c>
      <c r="B55" s="181"/>
      <c r="C55" s="182"/>
      <c r="D55" s="194"/>
      <c r="E55" s="195" t="s">
        <v>182</v>
      </c>
      <c r="F55" s="196" t="s">
        <v>183</v>
      </c>
      <c r="G55" s="189">
        <v>7364</v>
      </c>
      <c r="H55" s="189">
        <v>9840</v>
      </c>
      <c r="I55" s="189">
        <v>5156</v>
      </c>
      <c r="J55" s="203">
        <f t="shared" si="1"/>
        <v>52.39837398373983</v>
      </c>
    </row>
    <row r="56" spans="1:10" ht="18.75" customHeight="1">
      <c r="A56" s="164" t="s">
        <v>110</v>
      </c>
      <c r="B56" s="181"/>
      <c r="C56" s="182"/>
      <c r="D56" s="194"/>
      <c r="E56" s="195" t="s">
        <v>184</v>
      </c>
      <c r="F56" s="196" t="s">
        <v>185</v>
      </c>
      <c r="G56" s="189">
        <v>428</v>
      </c>
      <c r="H56" s="189">
        <v>450</v>
      </c>
      <c r="I56" s="189">
        <v>22</v>
      </c>
      <c r="J56" s="203">
        <f t="shared" si="1"/>
        <v>4.888888888888889</v>
      </c>
    </row>
    <row r="57" spans="1:10" ht="18.75" customHeight="1">
      <c r="A57" s="164" t="s">
        <v>110</v>
      </c>
      <c r="B57" s="181"/>
      <c r="C57" s="182"/>
      <c r="D57" s="194"/>
      <c r="E57" s="195" t="s">
        <v>186</v>
      </c>
      <c r="F57" s="196" t="s">
        <v>187</v>
      </c>
      <c r="G57" s="189">
        <v>717903</v>
      </c>
      <c r="H57" s="189">
        <v>711809</v>
      </c>
      <c r="I57" s="189">
        <v>219800</v>
      </c>
      <c r="J57" s="203">
        <f t="shared" si="1"/>
        <v>30.87907008762182</v>
      </c>
    </row>
    <row r="58" spans="1:10" ht="18.75" customHeight="1">
      <c r="A58" s="164" t="s">
        <v>110</v>
      </c>
      <c r="B58" s="181"/>
      <c r="C58" s="182"/>
      <c r="D58" s="194"/>
      <c r="E58" s="195" t="s">
        <v>188</v>
      </c>
      <c r="F58" s="196" t="s">
        <v>189</v>
      </c>
      <c r="G58" s="189">
        <v>1111397</v>
      </c>
      <c r="H58" s="189">
        <v>1118986</v>
      </c>
      <c r="I58" s="189">
        <v>428054</v>
      </c>
      <c r="J58" s="203">
        <f t="shared" si="1"/>
        <v>38.25374044000551</v>
      </c>
    </row>
    <row r="59" spans="1:10" ht="18.75" customHeight="1">
      <c r="A59" s="164" t="s">
        <v>110</v>
      </c>
      <c r="B59" s="181"/>
      <c r="C59" s="182"/>
      <c r="D59" s="194"/>
      <c r="E59" s="195" t="s">
        <v>190</v>
      </c>
      <c r="F59" s="196" t="s">
        <v>134</v>
      </c>
      <c r="G59" s="189">
        <v>425</v>
      </c>
      <c r="H59" s="189">
        <v>645</v>
      </c>
      <c r="I59" s="189">
        <v>232</v>
      </c>
      <c r="J59" s="203">
        <f t="shared" si="1"/>
        <v>35.968992248062015</v>
      </c>
    </row>
    <row r="60" spans="1:10" ht="18.75" customHeight="1">
      <c r="A60" s="164" t="s">
        <v>110</v>
      </c>
      <c r="B60" s="181"/>
      <c r="C60" s="182"/>
      <c r="D60" s="194"/>
      <c r="E60" s="195" t="s">
        <v>191</v>
      </c>
      <c r="F60" s="196" t="s">
        <v>192</v>
      </c>
      <c r="G60" s="189">
        <v>11574</v>
      </c>
      <c r="H60" s="189">
        <v>13966</v>
      </c>
      <c r="I60" s="189">
        <v>4022</v>
      </c>
      <c r="J60" s="203">
        <f t="shared" si="1"/>
        <v>28.79851066876701</v>
      </c>
    </row>
    <row r="61" spans="1:10" ht="18.75" customHeight="1">
      <c r="A61" s="164" t="s">
        <v>110</v>
      </c>
      <c r="B61" s="181"/>
      <c r="C61" s="182"/>
      <c r="D61" s="194"/>
      <c r="E61" s="195" t="s">
        <v>193</v>
      </c>
      <c r="F61" s="196" t="s">
        <v>194</v>
      </c>
      <c r="G61" s="189">
        <v>221161</v>
      </c>
      <c r="H61" s="189">
        <v>234235</v>
      </c>
      <c r="I61" s="189">
        <v>80179</v>
      </c>
      <c r="J61" s="203">
        <f t="shared" si="1"/>
        <v>34.2301534783444</v>
      </c>
    </row>
    <row r="62" spans="1:10" ht="18.75" customHeight="1">
      <c r="A62" s="164" t="s">
        <v>110</v>
      </c>
      <c r="B62" s="181"/>
      <c r="C62" s="182"/>
      <c r="D62" s="194"/>
      <c r="E62" s="195" t="s">
        <v>195</v>
      </c>
      <c r="F62" s="196" t="s">
        <v>196</v>
      </c>
      <c r="G62" s="189">
        <v>1380147</v>
      </c>
      <c r="H62" s="189">
        <v>1360508</v>
      </c>
      <c r="I62" s="189">
        <v>646664</v>
      </c>
      <c r="J62" s="203">
        <f t="shared" si="1"/>
        <v>47.531069277064155</v>
      </c>
    </row>
    <row r="63" spans="1:10" ht="18.75" customHeight="1">
      <c r="A63" s="164" t="s">
        <v>110</v>
      </c>
      <c r="B63" s="181"/>
      <c r="C63" s="182"/>
      <c r="D63" s="194"/>
      <c r="E63" s="195" t="s">
        <v>197</v>
      </c>
      <c r="F63" s="196" t="s">
        <v>198</v>
      </c>
      <c r="G63" s="189">
        <v>11016</v>
      </c>
      <c r="H63" s="189">
        <v>10506</v>
      </c>
      <c r="I63" s="189">
        <v>5502</v>
      </c>
      <c r="J63" s="203">
        <f t="shared" si="1"/>
        <v>52.370074243289544</v>
      </c>
    </row>
    <row r="64" spans="1:10" ht="18.75" customHeight="1">
      <c r="A64" s="164" t="s">
        <v>110</v>
      </c>
      <c r="B64" s="181"/>
      <c r="C64" s="182"/>
      <c r="D64" s="194"/>
      <c r="E64" s="195" t="s">
        <v>199</v>
      </c>
      <c r="F64" s="196" t="s">
        <v>200</v>
      </c>
      <c r="G64" s="189">
        <v>447303</v>
      </c>
      <c r="H64" s="189">
        <v>447303</v>
      </c>
      <c r="I64" s="206">
        <v>203303</v>
      </c>
      <c r="J64" s="203">
        <f t="shared" si="1"/>
        <v>45.450846517908445</v>
      </c>
    </row>
    <row r="65" spans="1:10" ht="18.75" customHeight="1">
      <c r="A65" s="164" t="s">
        <v>110</v>
      </c>
      <c r="B65" s="181"/>
      <c r="C65" s="182"/>
      <c r="D65" s="194"/>
      <c r="E65" s="195" t="s">
        <v>201</v>
      </c>
      <c r="F65" s="196" t="s">
        <v>202</v>
      </c>
      <c r="G65" s="189">
        <v>0</v>
      </c>
      <c r="H65" s="189">
        <v>0</v>
      </c>
      <c r="I65" s="189">
        <v>2</v>
      </c>
      <c r="J65" s="203">
        <v>0</v>
      </c>
    </row>
    <row r="66" spans="1:10" ht="18.75" customHeight="1">
      <c r="A66" s="164" t="s">
        <v>110</v>
      </c>
      <c r="B66" s="181"/>
      <c r="C66" s="182"/>
      <c r="D66" s="194"/>
      <c r="E66" s="195" t="s">
        <v>203</v>
      </c>
      <c r="F66" s="196" t="s">
        <v>204</v>
      </c>
      <c r="G66" s="189">
        <v>65860</v>
      </c>
      <c r="H66" s="189">
        <v>64834</v>
      </c>
      <c r="I66" s="189">
        <v>12544</v>
      </c>
      <c r="J66" s="203">
        <f t="shared" si="1"/>
        <v>19.347873029583244</v>
      </c>
    </row>
    <row r="67" spans="1:10" ht="18.75" customHeight="1">
      <c r="A67" s="164" t="s">
        <v>205</v>
      </c>
      <c r="B67" s="181"/>
      <c r="C67" s="182"/>
      <c r="D67" s="194"/>
      <c r="E67" s="195" t="s">
        <v>206</v>
      </c>
      <c r="F67" s="196" t="s">
        <v>207</v>
      </c>
      <c r="G67" s="189">
        <v>0</v>
      </c>
      <c r="H67" s="189">
        <v>1155</v>
      </c>
      <c r="I67" s="189">
        <v>757</v>
      </c>
      <c r="J67" s="203">
        <v>0</v>
      </c>
    </row>
    <row r="68" spans="1:10" ht="18.75" customHeight="1">
      <c r="A68" s="164" t="s">
        <v>110</v>
      </c>
      <c r="B68" s="181"/>
      <c r="C68" s="182"/>
      <c r="D68" s="194"/>
      <c r="E68" s="195" t="s">
        <v>208</v>
      </c>
      <c r="F68" s="196" t="s">
        <v>209</v>
      </c>
      <c r="G68" s="189">
        <v>65939</v>
      </c>
      <c r="H68" s="189">
        <v>68145</v>
      </c>
      <c r="I68" s="189">
        <v>40678</v>
      </c>
      <c r="J68" s="203">
        <f aca="true" t="shared" si="2" ref="J68:J76">SUM($I68/H68)*100</f>
        <v>59.69330104923325</v>
      </c>
    </row>
    <row r="69" spans="1:10" ht="18.75" customHeight="1">
      <c r="A69" s="151" t="s">
        <v>110</v>
      </c>
      <c r="B69" s="172"/>
      <c r="C69" s="178" t="s">
        <v>210</v>
      </c>
      <c r="D69" s="173"/>
      <c r="E69" s="179"/>
      <c r="F69" s="175" t="s">
        <v>211</v>
      </c>
      <c r="G69" s="207">
        <f>SUM(G70+G75)</f>
        <v>481629</v>
      </c>
      <c r="H69" s="207">
        <f>SUM(H70+H75)</f>
        <v>542140</v>
      </c>
      <c r="I69" s="207">
        <f>SUM(I70+I75)</f>
        <v>199110</v>
      </c>
      <c r="J69" s="157">
        <f t="shared" si="2"/>
        <v>36.726675766407205</v>
      </c>
    </row>
    <row r="70" spans="1:10" ht="18.75" customHeight="1">
      <c r="A70" s="158" t="s">
        <v>110</v>
      </c>
      <c r="B70" s="181"/>
      <c r="C70" s="182"/>
      <c r="D70" s="159" t="s">
        <v>212</v>
      </c>
      <c r="E70" s="183"/>
      <c r="F70" s="161" t="s">
        <v>213</v>
      </c>
      <c r="G70" s="184">
        <f>SUM(G71:G74)</f>
        <v>481629</v>
      </c>
      <c r="H70" s="184">
        <f>SUM(H71:H74)</f>
        <v>542140</v>
      </c>
      <c r="I70" s="184">
        <f>SUM(I71:I74)</f>
        <v>199110</v>
      </c>
      <c r="J70" s="163">
        <f t="shared" si="2"/>
        <v>36.726675766407205</v>
      </c>
    </row>
    <row r="71" spans="1:10" ht="18.75" customHeight="1">
      <c r="A71" s="164" t="s">
        <v>110</v>
      </c>
      <c r="B71" s="181"/>
      <c r="C71" s="182"/>
      <c r="D71" s="194"/>
      <c r="E71" s="195" t="s">
        <v>214</v>
      </c>
      <c r="F71" s="196" t="s">
        <v>215</v>
      </c>
      <c r="G71" s="189">
        <v>0</v>
      </c>
      <c r="H71" s="189">
        <v>59626</v>
      </c>
      <c r="I71" s="206">
        <v>46019</v>
      </c>
      <c r="J71" s="171">
        <f t="shared" si="2"/>
        <v>77.1794183745346</v>
      </c>
    </row>
    <row r="72" spans="1:10" ht="18.75" customHeight="1">
      <c r="A72" s="164" t="s">
        <v>110</v>
      </c>
      <c r="B72" s="181"/>
      <c r="C72" s="182"/>
      <c r="D72" s="194"/>
      <c r="E72" s="195" t="s">
        <v>216</v>
      </c>
      <c r="F72" s="196" t="s">
        <v>217</v>
      </c>
      <c r="G72" s="189">
        <v>275490</v>
      </c>
      <c r="H72" s="189">
        <v>273375</v>
      </c>
      <c r="I72" s="206">
        <v>25220</v>
      </c>
      <c r="J72" s="171">
        <f t="shared" si="2"/>
        <v>9.225422953818017</v>
      </c>
    </row>
    <row r="73" spans="1:10" ht="18.75" customHeight="1">
      <c r="A73" s="164" t="s">
        <v>110</v>
      </c>
      <c r="B73" s="181"/>
      <c r="C73" s="182"/>
      <c r="D73" s="194"/>
      <c r="E73" s="195" t="s">
        <v>218</v>
      </c>
      <c r="F73" s="196" t="s">
        <v>219</v>
      </c>
      <c r="G73" s="189">
        <v>11000</v>
      </c>
      <c r="H73" s="189">
        <v>11000</v>
      </c>
      <c r="I73" s="206">
        <v>3828</v>
      </c>
      <c r="J73" s="171">
        <f t="shared" si="2"/>
        <v>34.8</v>
      </c>
    </row>
    <row r="74" spans="1:10" ht="18.75" customHeight="1">
      <c r="A74" s="164" t="s">
        <v>110</v>
      </c>
      <c r="B74" s="181"/>
      <c r="C74" s="182"/>
      <c r="D74" s="194"/>
      <c r="E74" s="195" t="s">
        <v>220</v>
      </c>
      <c r="F74" s="196" t="s">
        <v>221</v>
      </c>
      <c r="G74" s="189">
        <v>195139</v>
      </c>
      <c r="H74" s="189">
        <v>198139</v>
      </c>
      <c r="I74" s="206">
        <v>124043</v>
      </c>
      <c r="J74" s="171">
        <f t="shared" si="2"/>
        <v>62.60403050383822</v>
      </c>
    </row>
    <row r="75" spans="1:10" ht="18.75" customHeight="1" hidden="1">
      <c r="A75" s="158" t="s">
        <v>110</v>
      </c>
      <c r="B75" s="181"/>
      <c r="C75" s="182"/>
      <c r="D75" s="159" t="s">
        <v>222</v>
      </c>
      <c r="E75" s="195"/>
      <c r="F75" s="161" t="s">
        <v>223</v>
      </c>
      <c r="G75" s="184">
        <f>SUM(G76)</f>
        <v>0</v>
      </c>
      <c r="H75" s="184">
        <f>SUM(H76)</f>
        <v>0</v>
      </c>
      <c r="I75" s="184">
        <f>SUM(I76)</f>
        <v>0</v>
      </c>
      <c r="J75" s="163" t="e">
        <f t="shared" si="2"/>
        <v>#DIV/0!</v>
      </c>
    </row>
    <row r="76" spans="1:10" ht="27" customHeight="1" hidden="1">
      <c r="A76" s="164" t="s">
        <v>110</v>
      </c>
      <c r="B76" s="181"/>
      <c r="C76" s="182"/>
      <c r="D76" s="194"/>
      <c r="E76" s="195" t="s">
        <v>224</v>
      </c>
      <c r="F76" s="196" t="s">
        <v>225</v>
      </c>
      <c r="G76" s="189">
        <v>0</v>
      </c>
      <c r="H76" s="189">
        <v>0</v>
      </c>
      <c r="I76" s="189">
        <v>0</v>
      </c>
      <c r="J76" s="171" t="e">
        <f t="shared" si="2"/>
        <v>#DIV/0!</v>
      </c>
    </row>
    <row r="77" spans="1:10" ht="14.25" thickBot="1">
      <c r="A77" s="208"/>
      <c r="B77" s="209"/>
      <c r="C77" s="210"/>
      <c r="D77" s="210"/>
      <c r="E77" s="211"/>
      <c r="F77" s="212"/>
      <c r="G77" s="213"/>
      <c r="H77" s="213"/>
      <c r="I77" s="213"/>
      <c r="J77" s="214"/>
    </row>
    <row r="78" spans="2:6" ht="12.75">
      <c r="B78" s="215"/>
      <c r="C78" s="215"/>
      <c r="D78" s="215"/>
      <c r="E78" s="215"/>
      <c r="F78" s="215"/>
    </row>
    <row r="79" spans="2:9" ht="12.75">
      <c r="B79" s="215"/>
      <c r="C79" s="215"/>
      <c r="D79" s="215"/>
      <c r="E79" s="215"/>
      <c r="F79" s="215"/>
      <c r="I79" s="216"/>
    </row>
    <row r="80" spans="2:6" ht="12.75">
      <c r="B80" s="215"/>
      <c r="C80" s="215"/>
      <c r="D80" s="215"/>
      <c r="E80" s="215"/>
      <c r="F80" s="215"/>
    </row>
    <row r="81" spans="2:6" ht="12.75">
      <c r="B81" s="215"/>
      <c r="C81" s="215"/>
      <c r="D81" s="215"/>
      <c r="E81" s="215"/>
      <c r="F81" s="215"/>
    </row>
    <row r="82" spans="2:6" ht="12.75">
      <c r="B82" s="215"/>
      <c r="C82" s="215"/>
      <c r="D82" s="215"/>
      <c r="E82" s="215"/>
      <c r="F82" s="215"/>
    </row>
    <row r="83" spans="2:6" ht="12.75">
      <c r="B83" s="215"/>
      <c r="C83" s="215"/>
      <c r="D83" s="215"/>
      <c r="E83" s="215"/>
      <c r="F83" s="215"/>
    </row>
    <row r="84" spans="2:6" ht="12.75">
      <c r="B84" s="215"/>
      <c r="C84" s="215"/>
      <c r="D84" s="215"/>
      <c r="E84" s="215"/>
      <c r="F84" s="215"/>
    </row>
    <row r="85" spans="2:6" ht="12.75">
      <c r="B85" s="215"/>
      <c r="C85" s="215"/>
      <c r="D85" s="215"/>
      <c r="E85" s="215"/>
      <c r="F85" s="215"/>
    </row>
    <row r="86" spans="2:6" ht="12.75">
      <c r="B86" s="215"/>
      <c r="C86" s="215"/>
      <c r="D86" s="215"/>
      <c r="E86" s="215"/>
      <c r="F86" s="215"/>
    </row>
    <row r="87" spans="2:6" ht="12.75">
      <c r="B87" s="215"/>
      <c r="C87" s="215"/>
      <c r="D87" s="215"/>
      <c r="E87" s="215"/>
      <c r="F87" s="215"/>
    </row>
    <row r="88" spans="2:6" ht="12.75">
      <c r="B88" s="215"/>
      <c r="C88" s="215"/>
      <c r="D88" s="215"/>
      <c r="E88" s="215"/>
      <c r="F88" s="215"/>
    </row>
    <row r="89" spans="2:6" ht="12.75">
      <c r="B89" s="215"/>
      <c r="C89" s="215"/>
      <c r="D89" s="215"/>
      <c r="E89" s="215"/>
      <c r="F89" s="215"/>
    </row>
    <row r="90" spans="2:6" ht="12.75">
      <c r="B90" s="215"/>
      <c r="C90" s="215"/>
      <c r="D90" s="215"/>
      <c r="E90" s="215"/>
      <c r="F90" s="215"/>
    </row>
    <row r="91" spans="2:6" ht="12.75">
      <c r="B91" s="215"/>
      <c r="C91" s="215"/>
      <c r="D91" s="215"/>
      <c r="E91" s="215"/>
      <c r="F91" s="215"/>
    </row>
    <row r="92" spans="2:6" ht="12.75">
      <c r="B92" s="215"/>
      <c r="C92" s="215"/>
      <c r="D92" s="215"/>
      <c r="E92" s="215"/>
      <c r="F92" s="215"/>
    </row>
    <row r="93" spans="2:6" ht="12.75">
      <c r="B93" s="215"/>
      <c r="C93" s="215"/>
      <c r="D93" s="215"/>
      <c r="E93" s="215"/>
      <c r="F93" s="215"/>
    </row>
    <row r="94" spans="2:6" ht="12.75">
      <c r="B94" s="215"/>
      <c r="C94" s="215"/>
      <c r="D94" s="215"/>
      <c r="E94" s="215"/>
      <c r="F94" s="215"/>
    </row>
    <row r="95" spans="2:6" ht="12.75">
      <c r="B95" s="215"/>
      <c r="C95" s="215"/>
      <c r="D95" s="215"/>
      <c r="E95" s="215"/>
      <c r="F95" s="215"/>
    </row>
    <row r="96" spans="2:6" ht="12.75">
      <c r="B96" s="215"/>
      <c r="C96" s="215"/>
      <c r="D96" s="215"/>
      <c r="E96" s="215"/>
      <c r="F96" s="215"/>
    </row>
    <row r="97" spans="2:6" ht="12.75">
      <c r="B97" s="215"/>
      <c r="C97" s="215"/>
      <c r="D97" s="215"/>
      <c r="E97" s="215"/>
      <c r="F97" s="215"/>
    </row>
    <row r="98" spans="2:6" ht="12.75">
      <c r="B98" s="215"/>
      <c r="C98" s="215"/>
      <c r="D98" s="215"/>
      <c r="E98" s="215"/>
      <c r="F98" s="215"/>
    </row>
    <row r="99" spans="2:6" ht="12.75">
      <c r="B99" s="215"/>
      <c r="C99" s="215"/>
      <c r="D99" s="215"/>
      <c r="E99" s="215"/>
      <c r="F99" s="215"/>
    </row>
    <row r="100" spans="2:6" ht="12.75">
      <c r="B100" s="215"/>
      <c r="C100" s="215"/>
      <c r="D100" s="215"/>
      <c r="E100" s="215"/>
      <c r="F100" s="215"/>
    </row>
    <row r="101" spans="2:6" ht="12.75">
      <c r="B101" s="215"/>
      <c r="C101" s="215"/>
      <c r="D101" s="215"/>
      <c r="E101" s="215"/>
      <c r="F101" s="215"/>
    </row>
    <row r="102" spans="2:6" ht="12.75">
      <c r="B102" s="215"/>
      <c r="C102" s="215"/>
      <c r="D102" s="215"/>
      <c r="E102" s="215"/>
      <c r="F102" s="215"/>
    </row>
    <row r="103" spans="2:6" ht="12.75">
      <c r="B103" s="215"/>
      <c r="C103" s="215"/>
      <c r="D103" s="215"/>
      <c r="E103" s="215"/>
      <c r="F103" s="215"/>
    </row>
    <row r="104" spans="2:6" ht="12.75">
      <c r="B104" s="215"/>
      <c r="C104" s="215"/>
      <c r="D104" s="215"/>
      <c r="E104" s="215"/>
      <c r="F104" s="215"/>
    </row>
    <row r="105" spans="2:6" ht="12.75">
      <c r="B105" s="215"/>
      <c r="C105" s="215"/>
      <c r="D105" s="215"/>
      <c r="E105" s="215"/>
      <c r="F105" s="215"/>
    </row>
    <row r="106" spans="2:6" ht="12.75">
      <c r="B106" s="215"/>
      <c r="C106" s="215"/>
      <c r="D106" s="215"/>
      <c r="E106" s="215"/>
      <c r="F106" s="215"/>
    </row>
    <row r="107" spans="2:6" ht="12.75">
      <c r="B107" s="215"/>
      <c r="C107" s="215"/>
      <c r="D107" s="215"/>
      <c r="E107" s="215"/>
      <c r="F107" s="215"/>
    </row>
    <row r="108" spans="2:6" ht="12.75">
      <c r="B108" s="215"/>
      <c r="C108" s="215"/>
      <c r="D108" s="215"/>
      <c r="E108" s="215"/>
      <c r="F108" s="215"/>
    </row>
    <row r="109" spans="2:6" ht="12.75">
      <c r="B109" s="215"/>
      <c r="C109" s="215"/>
      <c r="D109" s="215"/>
      <c r="E109" s="215"/>
      <c r="F109" s="215"/>
    </row>
    <row r="110" spans="2:6" ht="12.75">
      <c r="B110" s="215"/>
      <c r="C110" s="215"/>
      <c r="D110" s="215"/>
      <c r="E110" s="215"/>
      <c r="F110" s="215"/>
    </row>
    <row r="111" spans="2:6" ht="12.75">
      <c r="B111" s="215"/>
      <c r="C111" s="215"/>
      <c r="D111" s="215"/>
      <c r="E111" s="215"/>
      <c r="F111" s="215"/>
    </row>
    <row r="112" spans="2:6" ht="12.75">
      <c r="B112" s="215"/>
      <c r="C112" s="215"/>
      <c r="D112" s="215"/>
      <c r="E112" s="215"/>
      <c r="F112" s="215"/>
    </row>
    <row r="113" spans="2:6" ht="12.75">
      <c r="B113" s="215"/>
      <c r="C113" s="215"/>
      <c r="D113" s="215"/>
      <c r="E113" s="215"/>
      <c r="F113" s="215"/>
    </row>
    <row r="114" spans="2:6" ht="12.75">
      <c r="B114" s="215"/>
      <c r="C114" s="215"/>
      <c r="D114" s="215"/>
      <c r="E114" s="215"/>
      <c r="F114" s="215"/>
    </row>
    <row r="115" spans="2:6" ht="12.75">
      <c r="B115" s="215"/>
      <c r="C115" s="215"/>
      <c r="D115" s="215"/>
      <c r="E115" s="215"/>
      <c r="F115" s="215"/>
    </row>
    <row r="116" spans="2:6" ht="12.75">
      <c r="B116" s="215"/>
      <c r="C116" s="215"/>
      <c r="D116" s="215"/>
      <c r="E116" s="215"/>
      <c r="F116" s="215"/>
    </row>
    <row r="117" spans="2:6" ht="12.75">
      <c r="B117" s="215"/>
      <c r="C117" s="215"/>
      <c r="D117" s="215"/>
      <c r="E117" s="215"/>
      <c r="F117" s="215"/>
    </row>
    <row r="118" spans="2:6" ht="12.75">
      <c r="B118" s="215"/>
      <c r="C118" s="215"/>
      <c r="D118" s="215"/>
      <c r="E118" s="215"/>
      <c r="F118" s="215"/>
    </row>
    <row r="119" spans="2:6" ht="12.75">
      <c r="B119" s="215"/>
      <c r="C119" s="215"/>
      <c r="D119" s="215"/>
      <c r="E119" s="215"/>
      <c r="F119" s="215"/>
    </row>
    <row r="120" spans="2:6" ht="12.75">
      <c r="B120" s="215"/>
      <c r="C120" s="215"/>
      <c r="D120" s="215"/>
      <c r="E120" s="215"/>
      <c r="F120" s="215"/>
    </row>
    <row r="121" spans="2:6" ht="12.75">
      <c r="B121" s="215"/>
      <c r="C121" s="215"/>
      <c r="D121" s="215"/>
      <c r="E121" s="215"/>
      <c r="F121" s="215"/>
    </row>
    <row r="122" spans="2:6" ht="12.75">
      <c r="B122" s="215"/>
      <c r="C122" s="215"/>
      <c r="D122" s="215"/>
      <c r="E122" s="215"/>
      <c r="F122" s="215"/>
    </row>
    <row r="123" spans="2:6" ht="12.75">
      <c r="B123" s="215"/>
      <c r="C123" s="215"/>
      <c r="D123" s="215"/>
      <c r="E123" s="215"/>
      <c r="F123" s="215"/>
    </row>
    <row r="124" spans="2:6" ht="12.75">
      <c r="B124" s="215"/>
      <c r="C124" s="215"/>
      <c r="D124" s="215"/>
      <c r="E124" s="215"/>
      <c r="F124" s="215"/>
    </row>
    <row r="125" spans="2:6" ht="12.75">
      <c r="B125" s="215"/>
      <c r="C125" s="215"/>
      <c r="D125" s="215"/>
      <c r="E125" s="215"/>
      <c r="F125" s="215"/>
    </row>
    <row r="126" spans="2:6" ht="12.75">
      <c r="B126" s="215"/>
      <c r="C126" s="215"/>
      <c r="D126" s="215"/>
      <c r="E126" s="215"/>
      <c r="F126" s="215"/>
    </row>
    <row r="127" spans="2:6" ht="12.75">
      <c r="B127" s="215"/>
      <c r="C127" s="215"/>
      <c r="D127" s="215"/>
      <c r="E127" s="215"/>
      <c r="F127" s="215"/>
    </row>
    <row r="128" spans="2:6" ht="12.75">
      <c r="B128" s="215"/>
      <c r="C128" s="215"/>
      <c r="D128" s="215"/>
      <c r="E128" s="215"/>
      <c r="F128" s="215"/>
    </row>
    <row r="129" spans="2:6" ht="12.75">
      <c r="B129" s="215"/>
      <c r="C129" s="215"/>
      <c r="D129" s="215"/>
      <c r="E129" s="215"/>
      <c r="F129" s="215"/>
    </row>
    <row r="130" spans="2:6" ht="12.75">
      <c r="B130" s="215"/>
      <c r="C130" s="215"/>
      <c r="D130" s="215"/>
      <c r="E130" s="215"/>
      <c r="F130" s="215"/>
    </row>
    <row r="131" spans="2:6" ht="12.75">
      <c r="B131" s="215"/>
      <c r="C131" s="215"/>
      <c r="D131" s="215"/>
      <c r="E131" s="215"/>
      <c r="F131" s="215"/>
    </row>
    <row r="132" spans="2:6" ht="12.75">
      <c r="B132" s="215"/>
      <c r="C132" s="215"/>
      <c r="D132" s="215"/>
      <c r="E132" s="215"/>
      <c r="F132" s="215"/>
    </row>
    <row r="133" spans="2:6" ht="12.75">
      <c r="B133" s="215"/>
      <c r="C133" s="215"/>
      <c r="D133" s="215"/>
      <c r="E133" s="215"/>
      <c r="F133" s="215"/>
    </row>
    <row r="134" spans="2:6" ht="12.75">
      <c r="B134" s="215"/>
      <c r="C134" s="215"/>
      <c r="D134" s="215"/>
      <c r="E134" s="215"/>
      <c r="F134" s="215"/>
    </row>
    <row r="135" spans="2:6" ht="12.75">
      <c r="B135" s="215"/>
      <c r="C135" s="215"/>
      <c r="D135" s="215"/>
      <c r="E135" s="215"/>
      <c r="F135" s="215"/>
    </row>
    <row r="136" spans="2:6" ht="12.75">
      <c r="B136" s="215"/>
      <c r="C136" s="215"/>
      <c r="D136" s="215"/>
      <c r="E136" s="215"/>
      <c r="F136" s="215"/>
    </row>
    <row r="137" spans="2:6" ht="12.75">
      <c r="B137" s="215"/>
      <c r="C137" s="215"/>
      <c r="D137" s="215"/>
      <c r="E137" s="215"/>
      <c r="F137" s="215"/>
    </row>
    <row r="138" spans="2:6" ht="12.75">
      <c r="B138" s="215"/>
      <c r="C138" s="215"/>
      <c r="D138" s="215"/>
      <c r="E138" s="215"/>
      <c r="F138" s="215"/>
    </row>
    <row r="139" spans="2:6" ht="12.75">
      <c r="B139" s="215"/>
      <c r="C139" s="215"/>
      <c r="D139" s="215"/>
      <c r="E139" s="215"/>
      <c r="F139" s="215"/>
    </row>
    <row r="140" spans="2:6" ht="12.75">
      <c r="B140" s="215"/>
      <c r="C140" s="215"/>
      <c r="D140" s="215"/>
      <c r="E140" s="215"/>
      <c r="F140" s="215"/>
    </row>
    <row r="141" spans="2:6" ht="12.75">
      <c r="B141" s="215"/>
      <c r="C141" s="215"/>
      <c r="D141" s="215"/>
      <c r="E141" s="215"/>
      <c r="F141" s="215"/>
    </row>
    <row r="142" spans="2:6" ht="12.75">
      <c r="B142" s="215"/>
      <c r="C142" s="215"/>
      <c r="D142" s="215"/>
      <c r="E142" s="215"/>
      <c r="F142" s="215"/>
    </row>
    <row r="143" spans="2:6" ht="12.75">
      <c r="B143" s="215"/>
      <c r="C143" s="215"/>
      <c r="D143" s="215"/>
      <c r="E143" s="215"/>
      <c r="F143" s="215"/>
    </row>
    <row r="144" spans="2:6" ht="12.75">
      <c r="B144" s="215"/>
      <c r="C144" s="215"/>
      <c r="D144" s="215"/>
      <c r="E144" s="215"/>
      <c r="F144" s="215"/>
    </row>
    <row r="145" spans="2:6" ht="12.75">
      <c r="B145" s="215"/>
      <c r="C145" s="215"/>
      <c r="D145" s="215"/>
      <c r="E145" s="215"/>
      <c r="F145" s="215"/>
    </row>
    <row r="146" spans="2:6" ht="12.75">
      <c r="B146" s="215"/>
      <c r="C146" s="215"/>
      <c r="D146" s="215"/>
      <c r="E146" s="215"/>
      <c r="F146" s="215"/>
    </row>
    <row r="147" spans="2:6" ht="12.75">
      <c r="B147" s="215"/>
      <c r="C147" s="215"/>
      <c r="D147" s="215"/>
      <c r="E147" s="215"/>
      <c r="F147" s="215"/>
    </row>
    <row r="148" spans="2:6" ht="12.75">
      <c r="B148" s="215"/>
      <c r="C148" s="215"/>
      <c r="D148" s="215"/>
      <c r="E148" s="215"/>
      <c r="F148" s="215"/>
    </row>
    <row r="149" spans="2:6" ht="12.75">
      <c r="B149" s="215"/>
      <c r="C149" s="215"/>
      <c r="D149" s="215"/>
      <c r="E149" s="215"/>
      <c r="F149" s="215"/>
    </row>
    <row r="150" spans="2:6" ht="12.75">
      <c r="B150" s="215"/>
      <c r="C150" s="215"/>
      <c r="D150" s="215"/>
      <c r="E150" s="215"/>
      <c r="F150" s="215"/>
    </row>
    <row r="151" spans="2:6" ht="12.75">
      <c r="B151" s="215"/>
      <c r="C151" s="215"/>
      <c r="D151" s="215"/>
      <c r="E151" s="215"/>
      <c r="F151" s="215"/>
    </row>
    <row r="152" spans="2:6" ht="12.75">
      <c r="B152" s="215"/>
      <c r="C152" s="215"/>
      <c r="D152" s="215"/>
      <c r="E152" s="215"/>
      <c r="F152" s="215"/>
    </row>
    <row r="153" spans="2:6" ht="12.75">
      <c r="B153" s="215"/>
      <c r="C153" s="215"/>
      <c r="D153" s="215"/>
      <c r="E153" s="215"/>
      <c r="F153" s="215"/>
    </row>
    <row r="154" spans="2:6" ht="12.75">
      <c r="B154" s="215"/>
      <c r="C154" s="215"/>
      <c r="D154" s="215"/>
      <c r="E154" s="215"/>
      <c r="F154" s="215"/>
    </row>
    <row r="155" spans="2:6" ht="12.75">
      <c r="B155" s="215"/>
      <c r="C155" s="215"/>
      <c r="D155" s="215"/>
      <c r="E155" s="215"/>
      <c r="F155" s="215"/>
    </row>
    <row r="156" spans="2:6" ht="12.75">
      <c r="B156" s="215"/>
      <c r="C156" s="215"/>
      <c r="D156" s="215"/>
      <c r="E156" s="215"/>
      <c r="F156" s="215"/>
    </row>
    <row r="157" spans="2:6" ht="12.75">
      <c r="B157" s="215"/>
      <c r="C157" s="215"/>
      <c r="D157" s="215"/>
      <c r="E157" s="215"/>
      <c r="F157" s="215"/>
    </row>
    <row r="158" spans="2:6" ht="12.75">
      <c r="B158" s="215"/>
      <c r="C158" s="215"/>
      <c r="D158" s="215"/>
      <c r="E158" s="215"/>
      <c r="F158" s="215"/>
    </row>
    <row r="159" spans="2:6" ht="12.75">
      <c r="B159" s="215"/>
      <c r="C159" s="215"/>
      <c r="D159" s="215"/>
      <c r="E159" s="215"/>
      <c r="F159" s="215"/>
    </row>
    <row r="160" spans="2:6" ht="12.75">
      <c r="B160" s="215"/>
      <c r="C160" s="215"/>
      <c r="D160" s="215"/>
      <c r="E160" s="215"/>
      <c r="F160" s="215"/>
    </row>
    <row r="161" spans="2:6" ht="12.75">
      <c r="B161" s="215"/>
      <c r="C161" s="215"/>
      <c r="D161" s="215"/>
      <c r="E161" s="215"/>
      <c r="F161" s="215"/>
    </row>
    <row r="162" spans="2:6" ht="12.75">
      <c r="B162" s="215"/>
      <c r="C162" s="215"/>
      <c r="D162" s="215"/>
      <c r="E162" s="215"/>
      <c r="F162" s="215"/>
    </row>
    <row r="163" spans="2:6" ht="12.75">
      <c r="B163" s="215"/>
      <c r="C163" s="215"/>
      <c r="D163" s="215"/>
      <c r="E163" s="215"/>
      <c r="F163" s="215"/>
    </row>
    <row r="164" spans="2:6" ht="12.75">
      <c r="B164" s="215"/>
      <c r="C164" s="215"/>
      <c r="D164" s="215"/>
      <c r="E164" s="215"/>
      <c r="F164" s="215"/>
    </row>
    <row r="165" spans="2:6" ht="12.75">
      <c r="B165" s="215"/>
      <c r="C165" s="215"/>
      <c r="D165" s="215"/>
      <c r="E165" s="215"/>
      <c r="F165" s="215"/>
    </row>
    <row r="166" spans="2:6" ht="12.75">
      <c r="B166" s="215"/>
      <c r="C166" s="215"/>
      <c r="D166" s="215"/>
      <c r="E166" s="215"/>
      <c r="F166" s="215"/>
    </row>
    <row r="167" spans="2:6" ht="12.75">
      <c r="B167" s="215"/>
      <c r="C167" s="215"/>
      <c r="D167" s="215"/>
      <c r="E167" s="215"/>
      <c r="F167" s="215"/>
    </row>
    <row r="168" spans="2:6" ht="12.75">
      <c r="B168" s="215"/>
      <c r="C168" s="215"/>
      <c r="D168" s="215"/>
      <c r="E168" s="215"/>
      <c r="F168" s="215"/>
    </row>
    <row r="169" spans="2:6" ht="12.75">
      <c r="B169" s="215"/>
      <c r="C169" s="215"/>
      <c r="D169" s="215"/>
      <c r="E169" s="215"/>
      <c r="F169" s="215"/>
    </row>
    <row r="170" spans="2:6" ht="12.75">
      <c r="B170" s="215"/>
      <c r="C170" s="215"/>
      <c r="D170" s="215"/>
      <c r="E170" s="215"/>
      <c r="F170" s="215"/>
    </row>
    <row r="171" spans="2:6" ht="12.75">
      <c r="B171" s="215"/>
      <c r="C171" s="215"/>
      <c r="D171" s="215"/>
      <c r="E171" s="215"/>
      <c r="F171" s="215"/>
    </row>
    <row r="172" spans="2:6" ht="12.75">
      <c r="B172" s="215"/>
      <c r="C172" s="215"/>
      <c r="D172" s="215"/>
      <c r="E172" s="215"/>
      <c r="F172" s="215"/>
    </row>
    <row r="173" spans="2:6" ht="12.75">
      <c r="B173" s="215"/>
      <c r="C173" s="215"/>
      <c r="D173" s="215"/>
      <c r="E173" s="215"/>
      <c r="F173" s="215"/>
    </row>
    <row r="174" spans="2:6" ht="12.75">
      <c r="B174" s="215"/>
      <c r="C174" s="215"/>
      <c r="D174" s="215"/>
      <c r="E174" s="215"/>
      <c r="F174" s="215"/>
    </row>
    <row r="175" spans="2:6" ht="12.75">
      <c r="B175" s="215"/>
      <c r="C175" s="215"/>
      <c r="D175" s="215"/>
      <c r="E175" s="215"/>
      <c r="F175" s="215"/>
    </row>
    <row r="176" spans="2:6" ht="12.75">
      <c r="B176" s="215"/>
      <c r="C176" s="215"/>
      <c r="D176" s="215"/>
      <c r="E176" s="215"/>
      <c r="F176" s="215"/>
    </row>
    <row r="177" spans="2:6" ht="12.75">
      <c r="B177" s="215"/>
      <c r="C177" s="215"/>
      <c r="D177" s="215"/>
      <c r="E177" s="215"/>
      <c r="F177" s="215"/>
    </row>
    <row r="178" spans="2:6" ht="12.75">
      <c r="B178" s="215"/>
      <c r="C178" s="215"/>
      <c r="D178" s="215"/>
      <c r="E178" s="215"/>
      <c r="F178" s="215"/>
    </row>
    <row r="179" spans="2:6" ht="12.75">
      <c r="B179" s="215"/>
      <c r="C179" s="215"/>
      <c r="D179" s="215"/>
      <c r="E179" s="215"/>
      <c r="F179" s="215"/>
    </row>
    <row r="180" spans="2:6" ht="12.75">
      <c r="B180" s="215"/>
      <c r="C180" s="215"/>
      <c r="D180" s="215"/>
      <c r="E180" s="215"/>
      <c r="F180" s="215"/>
    </row>
    <row r="181" spans="2:6" ht="12.75">
      <c r="B181" s="215"/>
      <c r="C181" s="215"/>
      <c r="D181" s="215"/>
      <c r="E181" s="215"/>
      <c r="F181" s="215"/>
    </row>
    <row r="182" spans="2:6" ht="12.75">
      <c r="B182" s="215"/>
      <c r="C182" s="215"/>
      <c r="D182" s="215"/>
      <c r="E182" s="215"/>
      <c r="F182" s="215"/>
    </row>
    <row r="183" spans="2:6" ht="12.75">
      <c r="B183" s="215"/>
      <c r="C183" s="215"/>
      <c r="D183" s="215"/>
      <c r="E183" s="215"/>
      <c r="F183" s="215"/>
    </row>
    <row r="184" spans="2:6" ht="12.75">
      <c r="B184" s="215"/>
      <c r="C184" s="215"/>
      <c r="D184" s="215"/>
      <c r="E184" s="215"/>
      <c r="F184" s="215"/>
    </row>
    <row r="185" spans="2:6" ht="12.75">
      <c r="B185" s="215"/>
      <c r="C185" s="215"/>
      <c r="D185" s="215"/>
      <c r="E185" s="215"/>
      <c r="F185" s="215"/>
    </row>
    <row r="186" spans="2:6" ht="12.75">
      <c r="B186" s="215"/>
      <c r="C186" s="215"/>
      <c r="D186" s="215"/>
      <c r="E186" s="215"/>
      <c r="F186" s="215"/>
    </row>
    <row r="187" spans="2:6" ht="12.75">
      <c r="B187" s="215"/>
      <c r="C187" s="215"/>
      <c r="D187" s="215"/>
      <c r="E187" s="215"/>
      <c r="F187" s="215"/>
    </row>
    <row r="188" spans="2:6" ht="12.75">
      <c r="B188" s="215"/>
      <c r="C188" s="215"/>
      <c r="D188" s="215"/>
      <c r="E188" s="215"/>
      <c r="F188" s="215"/>
    </row>
    <row r="189" spans="2:6" ht="12.75">
      <c r="B189" s="215"/>
      <c r="C189" s="215"/>
      <c r="D189" s="215"/>
      <c r="E189" s="215"/>
      <c r="F189" s="215"/>
    </row>
    <row r="190" spans="2:6" ht="12.75">
      <c r="B190" s="215"/>
      <c r="C190" s="215"/>
      <c r="D190" s="215"/>
      <c r="E190" s="215"/>
      <c r="F190" s="215"/>
    </row>
    <row r="191" spans="2:6" ht="12.75">
      <c r="B191" s="215"/>
      <c r="C191" s="215"/>
      <c r="D191" s="215"/>
      <c r="E191" s="215"/>
      <c r="F191" s="215"/>
    </row>
    <row r="192" spans="2:6" ht="12.75">
      <c r="B192" s="215"/>
      <c r="C192" s="215"/>
      <c r="D192" s="215"/>
      <c r="E192" s="215"/>
      <c r="F192" s="215"/>
    </row>
    <row r="193" spans="2:6" ht="12.75">
      <c r="B193" s="215"/>
      <c r="C193" s="215"/>
      <c r="D193" s="215"/>
      <c r="E193" s="215"/>
      <c r="F193" s="215"/>
    </row>
    <row r="194" spans="2:6" ht="12.75">
      <c r="B194" s="215"/>
      <c r="C194" s="215"/>
      <c r="D194" s="215"/>
      <c r="E194" s="215"/>
      <c r="F194" s="215"/>
    </row>
    <row r="195" spans="2:6" ht="12.75">
      <c r="B195" s="215"/>
      <c r="C195" s="215"/>
      <c r="D195" s="215"/>
      <c r="E195" s="215"/>
      <c r="F195" s="215"/>
    </row>
    <row r="196" spans="2:6" ht="12.75">
      <c r="B196" s="215"/>
      <c r="C196" s="215"/>
      <c r="D196" s="215"/>
      <c r="E196" s="215"/>
      <c r="F196" s="215"/>
    </row>
    <row r="197" spans="2:6" ht="12.75">
      <c r="B197" s="215"/>
      <c r="C197" s="215"/>
      <c r="D197" s="215"/>
      <c r="E197" s="215"/>
      <c r="F197" s="215"/>
    </row>
    <row r="198" spans="2:6" ht="12.75">
      <c r="B198" s="215"/>
      <c r="C198" s="215"/>
      <c r="D198" s="215"/>
      <c r="E198" s="215"/>
      <c r="F198" s="215"/>
    </row>
    <row r="199" spans="2:6" ht="12.75">
      <c r="B199" s="215"/>
      <c r="C199" s="215"/>
      <c r="D199" s="215"/>
      <c r="E199" s="215"/>
      <c r="F199" s="215"/>
    </row>
    <row r="200" spans="2:6" ht="12.75">
      <c r="B200" s="215"/>
      <c r="C200" s="215"/>
      <c r="D200" s="215"/>
      <c r="E200" s="215"/>
      <c r="F200" s="215"/>
    </row>
    <row r="201" spans="2:6" ht="12.75">
      <c r="B201" s="215"/>
      <c r="C201" s="215"/>
      <c r="D201" s="215"/>
      <c r="E201" s="215"/>
      <c r="F201" s="215"/>
    </row>
    <row r="202" spans="2:6" ht="12.75">
      <c r="B202" s="215"/>
      <c r="C202" s="215"/>
      <c r="D202" s="215"/>
      <c r="E202" s="215"/>
      <c r="F202" s="215"/>
    </row>
    <row r="203" spans="2:6" ht="12.75">
      <c r="B203" s="215"/>
      <c r="C203" s="215"/>
      <c r="D203" s="215"/>
      <c r="E203" s="215"/>
      <c r="F203" s="215"/>
    </row>
    <row r="204" spans="2:6" ht="12.75">
      <c r="B204" s="215"/>
      <c r="C204" s="215"/>
      <c r="D204" s="215"/>
      <c r="E204" s="215"/>
      <c r="F204" s="215"/>
    </row>
    <row r="205" spans="2:6" ht="12.75">
      <c r="B205" s="215"/>
      <c r="C205" s="215"/>
      <c r="D205" s="215"/>
      <c r="E205" s="215"/>
      <c r="F205" s="215"/>
    </row>
    <row r="206" spans="2:6" ht="12.75">
      <c r="B206" s="215"/>
      <c r="C206" s="215"/>
      <c r="D206" s="215"/>
      <c r="E206" s="215"/>
      <c r="F206" s="215"/>
    </row>
    <row r="207" spans="2:6" ht="12.75">
      <c r="B207" s="215"/>
      <c r="C207" s="215"/>
      <c r="D207" s="215"/>
      <c r="E207" s="215"/>
      <c r="F207" s="215"/>
    </row>
    <row r="208" spans="2:6" ht="12.75">
      <c r="B208" s="215"/>
      <c r="C208" s="215"/>
      <c r="D208" s="215"/>
      <c r="E208" s="215"/>
      <c r="F208" s="215"/>
    </row>
    <row r="209" spans="2:6" ht="12.75">
      <c r="B209" s="215"/>
      <c r="C209" s="215"/>
      <c r="D209" s="215"/>
      <c r="E209" s="215"/>
      <c r="F209" s="215"/>
    </row>
    <row r="210" spans="2:6" ht="12.75">
      <c r="B210" s="215"/>
      <c r="C210" s="215"/>
      <c r="D210" s="215"/>
      <c r="E210" s="215"/>
      <c r="F210" s="215"/>
    </row>
    <row r="211" spans="2:6" ht="12.75">
      <c r="B211" s="215"/>
      <c r="C211" s="215"/>
      <c r="D211" s="215"/>
      <c r="E211" s="215"/>
      <c r="F211" s="215"/>
    </row>
    <row r="212" spans="2:6" ht="12.75">
      <c r="B212" s="215"/>
      <c r="C212" s="215"/>
      <c r="D212" s="215"/>
      <c r="E212" s="215"/>
      <c r="F212" s="215"/>
    </row>
    <row r="213" spans="2:6" ht="12.75">
      <c r="B213" s="215"/>
      <c r="C213" s="215"/>
      <c r="D213" s="215"/>
      <c r="E213" s="215"/>
      <c r="F213" s="215"/>
    </row>
    <row r="214" spans="2:6" ht="12.75">
      <c r="B214" s="215"/>
      <c r="C214" s="215"/>
      <c r="D214" s="215"/>
      <c r="E214" s="215"/>
      <c r="F214" s="215"/>
    </row>
    <row r="215" spans="2:6" ht="12.75">
      <c r="B215" s="215"/>
      <c r="C215" s="215"/>
      <c r="D215" s="215"/>
      <c r="E215" s="215"/>
      <c r="F215" s="215"/>
    </row>
    <row r="216" spans="2:6" ht="12.75">
      <c r="B216" s="215"/>
      <c r="C216" s="215"/>
      <c r="D216" s="215"/>
      <c r="E216" s="215"/>
      <c r="F216" s="215"/>
    </row>
    <row r="217" spans="2:6" ht="12.75">
      <c r="B217" s="215"/>
      <c r="C217" s="215"/>
      <c r="D217" s="215"/>
      <c r="E217" s="215"/>
      <c r="F217" s="215"/>
    </row>
    <row r="218" spans="2:6" ht="12.75">
      <c r="B218" s="215"/>
      <c r="C218" s="215"/>
      <c r="D218" s="215"/>
      <c r="E218" s="215"/>
      <c r="F218" s="215"/>
    </row>
    <row r="219" spans="2:6" ht="12.75">
      <c r="B219" s="215"/>
      <c r="C219" s="215"/>
      <c r="D219" s="215"/>
      <c r="E219" s="215"/>
      <c r="F219" s="215"/>
    </row>
    <row r="220" spans="2:6" ht="12.75">
      <c r="B220" s="215"/>
      <c r="C220" s="215"/>
      <c r="D220" s="215"/>
      <c r="E220" s="215"/>
      <c r="F220" s="215"/>
    </row>
    <row r="221" spans="2:6" ht="12.75">
      <c r="B221" s="215"/>
      <c r="C221" s="215"/>
      <c r="D221" s="215"/>
      <c r="E221" s="215"/>
      <c r="F221" s="215"/>
    </row>
    <row r="222" spans="2:6" ht="12.75">
      <c r="B222" s="215"/>
      <c r="C222" s="215"/>
      <c r="D222" s="215"/>
      <c r="E222" s="215"/>
      <c r="F222" s="215"/>
    </row>
    <row r="223" spans="2:6" ht="12.75">
      <c r="B223" s="215"/>
      <c r="C223" s="215"/>
      <c r="D223" s="215"/>
      <c r="E223" s="215"/>
      <c r="F223" s="215"/>
    </row>
    <row r="224" spans="2:6" ht="12.75">
      <c r="B224" s="215"/>
      <c r="C224" s="215"/>
      <c r="D224" s="215"/>
      <c r="E224" s="215"/>
      <c r="F224" s="215"/>
    </row>
    <row r="225" spans="2:6" ht="12.75">
      <c r="B225" s="215"/>
      <c r="C225" s="215"/>
      <c r="D225" s="215"/>
      <c r="E225" s="215"/>
      <c r="F225" s="215"/>
    </row>
    <row r="226" spans="2:6" ht="12.75">
      <c r="B226" s="215"/>
      <c r="C226" s="215"/>
      <c r="D226" s="215"/>
      <c r="E226" s="215"/>
      <c r="F226" s="215"/>
    </row>
    <row r="227" spans="2:6" ht="12.75">
      <c r="B227" s="215"/>
      <c r="C227" s="215"/>
      <c r="D227" s="215"/>
      <c r="E227" s="215"/>
      <c r="F227" s="215"/>
    </row>
    <row r="228" spans="2:6" ht="12.75">
      <c r="B228" s="215"/>
      <c r="C228" s="215"/>
      <c r="D228" s="215"/>
      <c r="E228" s="215"/>
      <c r="F228" s="215"/>
    </row>
    <row r="229" spans="2:6" ht="12.75">
      <c r="B229" s="215"/>
      <c r="C229" s="215"/>
      <c r="D229" s="215"/>
      <c r="E229" s="215"/>
      <c r="F229" s="215"/>
    </row>
    <row r="230" spans="2:6" ht="12.75">
      <c r="B230" s="215"/>
      <c r="C230" s="215"/>
      <c r="D230" s="215"/>
      <c r="E230" s="215"/>
      <c r="F230" s="215"/>
    </row>
    <row r="231" spans="2:6" ht="12.75">
      <c r="B231" s="215"/>
      <c r="C231" s="215"/>
      <c r="D231" s="215"/>
      <c r="E231" s="215"/>
      <c r="F231" s="215"/>
    </row>
    <row r="232" spans="2:6" ht="12.75">
      <c r="B232" s="215"/>
      <c r="C232" s="215"/>
      <c r="D232" s="215"/>
      <c r="E232" s="215"/>
      <c r="F232" s="215"/>
    </row>
    <row r="233" spans="2:6" ht="12.75">
      <c r="B233" s="215"/>
      <c r="C233" s="215"/>
      <c r="D233" s="215"/>
      <c r="E233" s="215"/>
      <c r="F233" s="215"/>
    </row>
    <row r="234" spans="2:6" ht="12.75">
      <c r="B234" s="215"/>
      <c r="C234" s="215"/>
      <c r="D234" s="215"/>
      <c r="E234" s="215"/>
      <c r="F234" s="215"/>
    </row>
    <row r="235" spans="2:6" ht="12.75">
      <c r="B235" s="215"/>
      <c r="C235" s="215"/>
      <c r="D235" s="215"/>
      <c r="E235" s="215"/>
      <c r="F235" s="215"/>
    </row>
    <row r="236" spans="2:6" ht="12.75">
      <c r="B236" s="215"/>
      <c r="C236" s="215"/>
      <c r="D236" s="215"/>
      <c r="E236" s="215"/>
      <c r="F236" s="215"/>
    </row>
    <row r="237" spans="2:6" ht="12.75">
      <c r="B237" s="215"/>
      <c r="C237" s="215"/>
      <c r="D237" s="215"/>
      <c r="E237" s="215"/>
      <c r="F237" s="215"/>
    </row>
    <row r="238" spans="2:6" ht="12.75">
      <c r="B238" s="215"/>
      <c r="C238" s="215"/>
      <c r="D238" s="215"/>
      <c r="E238" s="215"/>
      <c r="F238" s="215"/>
    </row>
    <row r="239" spans="2:6" ht="12.75">
      <c r="B239" s="215"/>
      <c r="C239" s="215"/>
      <c r="D239" s="215"/>
      <c r="E239" s="215"/>
      <c r="F239" s="215"/>
    </row>
    <row r="240" spans="2:6" ht="12.75">
      <c r="B240" s="215"/>
      <c r="C240" s="215"/>
      <c r="D240" s="215"/>
      <c r="E240" s="215"/>
      <c r="F240" s="215"/>
    </row>
    <row r="241" spans="2:6" ht="12.75">
      <c r="B241" s="215"/>
      <c r="C241" s="215"/>
      <c r="D241" s="215"/>
      <c r="E241" s="215"/>
      <c r="F241" s="215"/>
    </row>
    <row r="242" spans="2:6" ht="12.75">
      <c r="B242" s="215"/>
      <c r="C242" s="215"/>
      <c r="D242" s="215"/>
      <c r="E242" s="215"/>
      <c r="F242" s="215"/>
    </row>
    <row r="243" spans="2:6" ht="12.75">
      <c r="B243" s="215"/>
      <c r="C243" s="215"/>
      <c r="D243" s="215"/>
      <c r="E243" s="215"/>
      <c r="F243" s="215"/>
    </row>
    <row r="244" spans="2:6" ht="12.75">
      <c r="B244" s="215"/>
      <c r="C244" s="215"/>
      <c r="D244" s="215"/>
      <c r="E244" s="215"/>
      <c r="F244" s="215"/>
    </row>
    <row r="245" spans="2:6" ht="12.75">
      <c r="B245" s="215"/>
      <c r="C245" s="215"/>
      <c r="D245" s="215"/>
      <c r="E245" s="215"/>
      <c r="F245" s="215"/>
    </row>
    <row r="246" spans="2:6" ht="12.75">
      <c r="B246" s="215"/>
      <c r="C246" s="215"/>
      <c r="D246" s="215"/>
      <c r="E246" s="215"/>
      <c r="F246" s="215"/>
    </row>
    <row r="247" spans="2:6" ht="12.75">
      <c r="B247" s="215"/>
      <c r="C247" s="215"/>
      <c r="D247" s="215"/>
      <c r="E247" s="215"/>
      <c r="F247" s="215"/>
    </row>
    <row r="248" spans="2:6" ht="12.75">
      <c r="B248" s="215"/>
      <c r="C248" s="215"/>
      <c r="D248" s="215"/>
      <c r="E248" s="215"/>
      <c r="F248" s="215"/>
    </row>
    <row r="249" spans="2:6" ht="12.75">
      <c r="B249" s="215"/>
      <c r="C249" s="215"/>
      <c r="D249" s="215"/>
      <c r="E249" s="215"/>
      <c r="F249" s="215"/>
    </row>
    <row r="250" spans="2:6" ht="12.75">
      <c r="B250" s="215"/>
      <c r="C250" s="215"/>
      <c r="D250" s="215"/>
      <c r="E250" s="215"/>
      <c r="F250" s="215"/>
    </row>
    <row r="251" spans="2:6" ht="12.75">
      <c r="B251" s="215"/>
      <c r="C251" s="215"/>
      <c r="D251" s="215"/>
      <c r="E251" s="215"/>
      <c r="F251" s="215"/>
    </row>
    <row r="252" spans="2:6" ht="12.75">
      <c r="B252" s="215"/>
      <c r="C252" s="215"/>
      <c r="D252" s="215"/>
      <c r="E252" s="215"/>
      <c r="F252" s="215"/>
    </row>
    <row r="253" spans="2:6" ht="12.75">
      <c r="B253" s="215"/>
      <c r="C253" s="215"/>
      <c r="D253" s="215"/>
      <c r="E253" s="215"/>
      <c r="F253" s="215"/>
    </row>
    <row r="254" spans="2:6" ht="12.75">
      <c r="B254" s="215"/>
      <c r="C254" s="215"/>
      <c r="D254" s="215"/>
      <c r="E254" s="215"/>
      <c r="F254" s="215"/>
    </row>
    <row r="255" spans="2:6" ht="12.75">
      <c r="B255" s="215"/>
      <c r="C255" s="215"/>
      <c r="D255" s="215"/>
      <c r="E255" s="215"/>
      <c r="F255" s="215"/>
    </row>
    <row r="256" spans="2:6" ht="12.75">
      <c r="B256" s="215"/>
      <c r="C256" s="215"/>
      <c r="D256" s="215"/>
      <c r="E256" s="215"/>
      <c r="F256" s="215"/>
    </row>
    <row r="257" spans="2:6" ht="12.75">
      <c r="B257" s="215"/>
      <c r="C257" s="215"/>
      <c r="D257" s="215"/>
      <c r="E257" s="215"/>
      <c r="F257" s="215"/>
    </row>
    <row r="258" spans="2:6" ht="12.75">
      <c r="B258" s="215"/>
      <c r="C258" s="215"/>
      <c r="D258" s="215"/>
      <c r="E258" s="215"/>
      <c r="F258" s="215"/>
    </row>
    <row r="259" spans="2:6" ht="12.75">
      <c r="B259" s="215"/>
      <c r="C259" s="215"/>
      <c r="D259" s="215"/>
      <c r="E259" s="215"/>
      <c r="F259" s="215"/>
    </row>
    <row r="260" spans="2:6" ht="12.75">
      <c r="B260" s="215"/>
      <c r="C260" s="215"/>
      <c r="D260" s="215"/>
      <c r="E260" s="215"/>
      <c r="F260" s="215"/>
    </row>
    <row r="261" spans="2:6" ht="12.75">
      <c r="B261" s="215"/>
      <c r="C261" s="215"/>
      <c r="D261" s="215"/>
      <c r="E261" s="215"/>
      <c r="F261" s="215"/>
    </row>
    <row r="262" spans="2:6" ht="12.75">
      <c r="B262" s="215"/>
      <c r="C262" s="215"/>
      <c r="D262" s="215"/>
      <c r="E262" s="215"/>
      <c r="F262" s="215"/>
    </row>
    <row r="263" spans="2:6" ht="12.75">
      <c r="B263" s="215"/>
      <c r="C263" s="215"/>
      <c r="D263" s="215"/>
      <c r="E263" s="215"/>
      <c r="F263" s="215"/>
    </row>
    <row r="264" spans="2:6" ht="12.75">
      <c r="B264" s="215"/>
      <c r="C264" s="215"/>
      <c r="D264" s="215"/>
      <c r="E264" s="215"/>
      <c r="F264" s="215"/>
    </row>
    <row r="265" spans="2:6" ht="12.75">
      <c r="B265" s="215"/>
      <c r="C265" s="215"/>
      <c r="D265" s="215"/>
      <c r="E265" s="215"/>
      <c r="F265" s="215"/>
    </row>
    <row r="266" spans="2:6" ht="12.75">
      <c r="B266" s="215"/>
      <c r="C266" s="215"/>
      <c r="D266" s="215"/>
      <c r="E266" s="215"/>
      <c r="F266" s="215"/>
    </row>
    <row r="267" spans="2:6" ht="12.75">
      <c r="B267" s="215"/>
      <c r="C267" s="215"/>
      <c r="D267" s="215"/>
      <c r="E267" s="215"/>
      <c r="F267" s="215"/>
    </row>
    <row r="268" spans="2:6" ht="12.75">
      <c r="B268" s="215"/>
      <c r="C268" s="215"/>
      <c r="D268" s="215"/>
      <c r="E268" s="215"/>
      <c r="F268" s="215"/>
    </row>
    <row r="269" spans="2:6" ht="12.75">
      <c r="B269" s="215"/>
      <c r="C269" s="215"/>
      <c r="D269" s="215"/>
      <c r="E269" s="215"/>
      <c r="F269" s="215"/>
    </row>
    <row r="270" spans="2:6" ht="12.75">
      <c r="B270" s="215"/>
      <c r="C270" s="215"/>
      <c r="D270" s="215"/>
      <c r="E270" s="215"/>
      <c r="F270" s="215"/>
    </row>
    <row r="271" spans="2:6" ht="12.75">
      <c r="B271" s="215"/>
      <c r="C271" s="215"/>
      <c r="D271" s="215"/>
      <c r="E271" s="215"/>
      <c r="F271" s="215"/>
    </row>
    <row r="272" spans="2:6" ht="12.75">
      <c r="B272" s="215"/>
      <c r="C272" s="215"/>
      <c r="D272" s="215"/>
      <c r="E272" s="215"/>
      <c r="F272" s="215"/>
    </row>
    <row r="273" spans="2:6" ht="12.75">
      <c r="B273" s="215"/>
      <c r="C273" s="215"/>
      <c r="D273" s="215"/>
      <c r="E273" s="215"/>
      <c r="F273" s="215"/>
    </row>
    <row r="274" spans="2:6" ht="12.75">
      <c r="B274" s="215"/>
      <c r="C274" s="215"/>
      <c r="D274" s="215"/>
      <c r="E274" s="215"/>
      <c r="F274" s="215"/>
    </row>
    <row r="275" spans="2:6" ht="12.75">
      <c r="B275" s="215"/>
      <c r="C275" s="215"/>
      <c r="D275" s="215"/>
      <c r="E275" s="215"/>
      <c r="F275" s="215"/>
    </row>
    <row r="276" spans="2:6" ht="12.75">
      <c r="B276" s="215"/>
      <c r="C276" s="215"/>
      <c r="D276" s="215"/>
      <c r="E276" s="215"/>
      <c r="F276" s="215"/>
    </row>
    <row r="277" spans="2:6" ht="12.75">
      <c r="B277" s="215"/>
      <c r="C277" s="215"/>
      <c r="D277" s="215"/>
      <c r="E277" s="215"/>
      <c r="F277" s="215"/>
    </row>
    <row r="278" spans="2:6" ht="12.75">
      <c r="B278" s="215"/>
      <c r="C278" s="215"/>
      <c r="D278" s="215"/>
      <c r="E278" s="215"/>
      <c r="F278" s="215"/>
    </row>
    <row r="279" spans="2:6" ht="12.75">
      <c r="B279" s="215"/>
      <c r="C279" s="215"/>
      <c r="D279" s="215"/>
      <c r="E279" s="215"/>
      <c r="F279" s="215"/>
    </row>
    <row r="280" spans="2:6" ht="12.75">
      <c r="B280" s="215"/>
      <c r="C280" s="215"/>
      <c r="D280" s="215"/>
      <c r="E280" s="215"/>
      <c r="F280" s="215"/>
    </row>
    <row r="281" spans="2:6" ht="12.75">
      <c r="B281" s="215"/>
      <c r="C281" s="215"/>
      <c r="D281" s="215"/>
      <c r="E281" s="215"/>
      <c r="F281" s="215"/>
    </row>
    <row r="282" spans="2:6" ht="12.75">
      <c r="B282" s="215"/>
      <c r="C282" s="215"/>
      <c r="D282" s="215"/>
      <c r="E282" s="215"/>
      <c r="F282" s="215"/>
    </row>
    <row r="283" spans="2:6" ht="12.75">
      <c r="B283" s="215"/>
      <c r="C283" s="215"/>
      <c r="D283" s="215"/>
      <c r="E283" s="215"/>
      <c r="F283" s="215"/>
    </row>
    <row r="284" spans="2:6" ht="12.75">
      <c r="B284" s="215"/>
      <c r="C284" s="215"/>
      <c r="D284" s="215"/>
      <c r="E284" s="215"/>
      <c r="F284" s="215"/>
    </row>
    <row r="285" spans="2:6" ht="12.75">
      <c r="B285" s="215"/>
      <c r="C285" s="215"/>
      <c r="D285" s="215"/>
      <c r="E285" s="215"/>
      <c r="F285" s="215"/>
    </row>
    <row r="286" spans="2:6" ht="12.75">
      <c r="B286" s="215"/>
      <c r="C286" s="215"/>
      <c r="D286" s="215"/>
      <c r="E286" s="215"/>
      <c r="F286" s="215"/>
    </row>
    <row r="287" spans="2:6" ht="12.75">
      <c r="B287" s="215"/>
      <c r="C287" s="215"/>
      <c r="D287" s="215"/>
      <c r="E287" s="215"/>
      <c r="F287" s="215"/>
    </row>
    <row r="288" spans="2:6" ht="12.75">
      <c r="B288" s="215"/>
      <c r="C288" s="215"/>
      <c r="D288" s="215"/>
      <c r="E288" s="215"/>
      <c r="F288" s="215"/>
    </row>
    <row r="289" spans="2:6" ht="12.75">
      <c r="B289" s="215"/>
      <c r="C289" s="215"/>
      <c r="D289" s="215"/>
      <c r="E289" s="215"/>
      <c r="F289" s="215"/>
    </row>
    <row r="290" spans="2:6" ht="12.75">
      <c r="B290" s="215"/>
      <c r="C290" s="215"/>
      <c r="D290" s="215"/>
      <c r="E290" s="215"/>
      <c r="F290" s="215"/>
    </row>
    <row r="291" spans="2:6" ht="12.75">
      <c r="B291" s="215"/>
      <c r="C291" s="215"/>
      <c r="D291" s="215"/>
      <c r="E291" s="215"/>
      <c r="F291" s="215"/>
    </row>
    <row r="292" spans="2:6" ht="12.75">
      <c r="B292" s="215"/>
      <c r="C292" s="215"/>
      <c r="D292" s="215"/>
      <c r="E292" s="215"/>
      <c r="F292" s="215"/>
    </row>
    <row r="293" spans="2:6" ht="12.75">
      <c r="B293" s="215"/>
      <c r="C293" s="215"/>
      <c r="D293" s="215"/>
      <c r="E293" s="215"/>
      <c r="F293" s="215"/>
    </row>
    <row r="294" spans="2:6" ht="12.75">
      <c r="B294" s="215"/>
      <c r="C294" s="215"/>
      <c r="D294" s="215"/>
      <c r="E294" s="215"/>
      <c r="F294" s="215"/>
    </row>
    <row r="295" spans="2:6" ht="12.75">
      <c r="B295" s="215"/>
      <c r="C295" s="215"/>
      <c r="D295" s="215"/>
      <c r="E295" s="215"/>
      <c r="F295" s="215"/>
    </row>
    <row r="296" spans="2:6" ht="12.75">
      <c r="B296" s="215"/>
      <c r="C296" s="215"/>
      <c r="D296" s="215"/>
      <c r="E296" s="215"/>
      <c r="F296" s="215"/>
    </row>
    <row r="297" spans="2:6" ht="12.75">
      <c r="B297" s="215"/>
      <c r="C297" s="215"/>
      <c r="D297" s="215"/>
      <c r="E297" s="215"/>
      <c r="F297" s="215"/>
    </row>
    <row r="298" spans="2:6" ht="12.75">
      <c r="B298" s="215"/>
      <c r="C298" s="215"/>
      <c r="D298" s="215"/>
      <c r="E298" s="215"/>
      <c r="F298" s="215"/>
    </row>
    <row r="299" spans="2:6" ht="12.75">
      <c r="B299" s="215"/>
      <c r="C299" s="215"/>
      <c r="D299" s="215"/>
      <c r="E299" s="215"/>
      <c r="F299" s="215"/>
    </row>
    <row r="300" spans="2:6" ht="12.75">
      <c r="B300" s="215"/>
      <c r="C300" s="215"/>
      <c r="D300" s="215"/>
      <c r="E300" s="215"/>
      <c r="F300" s="215"/>
    </row>
    <row r="301" spans="2:6" ht="12.75">
      <c r="B301" s="215"/>
      <c r="C301" s="215"/>
      <c r="D301" s="215"/>
      <c r="E301" s="215"/>
      <c r="F301" s="215"/>
    </row>
    <row r="302" spans="2:6" ht="12.75">
      <c r="B302" s="215"/>
      <c r="C302" s="215"/>
      <c r="D302" s="215"/>
      <c r="E302" s="215"/>
      <c r="F302" s="215"/>
    </row>
    <row r="303" spans="2:6" ht="12.75">
      <c r="B303" s="215"/>
      <c r="C303" s="215"/>
      <c r="D303" s="215"/>
      <c r="E303" s="215"/>
      <c r="F303" s="215"/>
    </row>
    <row r="304" spans="2:6" ht="12.75">
      <c r="B304" s="215"/>
      <c r="C304" s="215"/>
      <c r="D304" s="215"/>
      <c r="E304" s="215"/>
      <c r="F304" s="215"/>
    </row>
    <row r="305" spans="2:6" ht="12.75">
      <c r="B305" s="215"/>
      <c r="C305" s="215"/>
      <c r="D305" s="215"/>
      <c r="E305" s="215"/>
      <c r="F305" s="215"/>
    </row>
    <row r="306" spans="2:6" ht="12.75">
      <c r="B306" s="215"/>
      <c r="C306" s="215"/>
      <c r="D306" s="215"/>
      <c r="E306" s="215"/>
      <c r="F306" s="215"/>
    </row>
    <row r="307" spans="2:6" ht="12.75">
      <c r="B307" s="215"/>
      <c r="C307" s="215"/>
      <c r="D307" s="215"/>
      <c r="E307" s="215"/>
      <c r="F307" s="215"/>
    </row>
    <row r="308" spans="2:6" ht="12.75">
      <c r="B308" s="215"/>
      <c r="C308" s="215"/>
      <c r="D308" s="215"/>
      <c r="E308" s="215"/>
      <c r="F308" s="215"/>
    </row>
    <row r="309" spans="2:6" ht="12.75">
      <c r="B309" s="215"/>
      <c r="C309" s="215"/>
      <c r="D309" s="215"/>
      <c r="E309" s="215"/>
      <c r="F309" s="215"/>
    </row>
    <row r="310" spans="2:6" ht="12.75">
      <c r="B310" s="215"/>
      <c r="C310" s="215"/>
      <c r="D310" s="215"/>
      <c r="E310" s="215"/>
      <c r="F310" s="215"/>
    </row>
    <row r="311" spans="2:6" ht="12.75">
      <c r="B311" s="215"/>
      <c r="C311" s="215"/>
      <c r="D311" s="215"/>
      <c r="E311" s="215"/>
      <c r="F311" s="215"/>
    </row>
    <row r="312" spans="2:6" ht="12.75">
      <c r="B312" s="215"/>
      <c r="C312" s="215"/>
      <c r="D312" s="215"/>
      <c r="E312" s="215"/>
      <c r="F312" s="215"/>
    </row>
    <row r="313" spans="2:6" ht="12.75">
      <c r="B313" s="215"/>
      <c r="C313" s="215"/>
      <c r="D313" s="215"/>
      <c r="E313" s="215"/>
      <c r="F313" s="215"/>
    </row>
    <row r="314" spans="2:6" ht="12.75">
      <c r="B314" s="215"/>
      <c r="C314" s="215"/>
      <c r="D314" s="215"/>
      <c r="E314" s="215"/>
      <c r="F314" s="215"/>
    </row>
    <row r="315" spans="2:6" ht="12.75">
      <c r="B315" s="215"/>
      <c r="C315" s="215"/>
      <c r="D315" s="215"/>
      <c r="E315" s="215"/>
      <c r="F315" s="215"/>
    </row>
    <row r="316" spans="2:6" ht="12.75">
      <c r="B316" s="215"/>
      <c r="C316" s="215"/>
      <c r="D316" s="215"/>
      <c r="E316" s="215"/>
      <c r="F316" s="215"/>
    </row>
    <row r="317" spans="2:6" ht="12.75">
      <c r="B317" s="215"/>
      <c r="C317" s="215"/>
      <c r="D317" s="215"/>
      <c r="E317" s="215"/>
      <c r="F317" s="215"/>
    </row>
    <row r="318" spans="2:6" ht="12.75">
      <c r="B318" s="215"/>
      <c r="C318" s="215"/>
      <c r="D318" s="215"/>
      <c r="E318" s="215"/>
      <c r="F318" s="215"/>
    </row>
    <row r="319" spans="2:6" ht="12.75">
      <c r="B319" s="215"/>
      <c r="C319" s="215"/>
      <c r="D319" s="215"/>
      <c r="E319" s="215"/>
      <c r="F319" s="215"/>
    </row>
    <row r="320" spans="2:6" ht="12.75">
      <c r="B320" s="215"/>
      <c r="C320" s="215"/>
      <c r="D320" s="215"/>
      <c r="E320" s="215"/>
      <c r="F320" s="215"/>
    </row>
    <row r="321" spans="2:6" ht="12.75">
      <c r="B321" s="215"/>
      <c r="C321" s="215"/>
      <c r="D321" s="215"/>
      <c r="E321" s="215"/>
      <c r="F321" s="215"/>
    </row>
    <row r="322" spans="2:6" ht="12.75">
      <c r="B322" s="215"/>
      <c r="C322" s="215"/>
      <c r="D322" s="215"/>
      <c r="E322" s="215"/>
      <c r="F322" s="215"/>
    </row>
    <row r="323" spans="2:6" ht="12.75">
      <c r="B323" s="215"/>
      <c r="C323" s="215"/>
      <c r="D323" s="215"/>
      <c r="E323" s="215"/>
      <c r="F323" s="215"/>
    </row>
    <row r="324" spans="2:6" ht="12.75">
      <c r="B324" s="215"/>
      <c r="C324" s="215"/>
      <c r="D324" s="215"/>
      <c r="E324" s="215"/>
      <c r="F324" s="215"/>
    </row>
    <row r="325" spans="2:6" ht="12.75">
      <c r="B325" s="215"/>
      <c r="C325" s="215"/>
      <c r="D325" s="215"/>
      <c r="E325" s="215"/>
      <c r="F325" s="215"/>
    </row>
    <row r="326" spans="2:6" ht="12.75">
      <c r="B326" s="215"/>
      <c r="C326" s="215"/>
      <c r="D326" s="215"/>
      <c r="E326" s="215"/>
      <c r="F326" s="215"/>
    </row>
    <row r="327" spans="2:6" ht="12.75">
      <c r="B327" s="215"/>
      <c r="C327" s="215"/>
      <c r="D327" s="215"/>
      <c r="E327" s="215"/>
      <c r="F327" s="215"/>
    </row>
    <row r="328" spans="2:6" ht="12.75">
      <c r="B328" s="215"/>
      <c r="C328" s="215"/>
      <c r="D328" s="215"/>
      <c r="E328" s="215"/>
      <c r="F328" s="215"/>
    </row>
    <row r="329" spans="2:6" ht="12.75">
      <c r="B329" s="215"/>
      <c r="C329" s="215"/>
      <c r="D329" s="215"/>
      <c r="E329" s="215"/>
      <c r="F329" s="215"/>
    </row>
    <row r="330" spans="2:6" ht="12.75">
      <c r="B330" s="215"/>
      <c r="C330" s="215"/>
      <c r="D330" s="215"/>
      <c r="E330" s="215"/>
      <c r="F330" s="215"/>
    </row>
    <row r="331" spans="2:6" ht="12.75">
      <c r="B331" s="215"/>
      <c r="C331" s="215"/>
      <c r="D331" s="215"/>
      <c r="E331" s="215"/>
      <c r="F331" s="215"/>
    </row>
    <row r="332" spans="2:6" ht="12.75">
      <c r="B332" s="215"/>
      <c r="C332" s="215"/>
      <c r="D332" s="215"/>
      <c r="E332" s="215"/>
      <c r="F332" s="215"/>
    </row>
    <row r="333" spans="2:6" ht="12.75">
      <c r="B333" s="215"/>
      <c r="C333" s="215"/>
      <c r="D333" s="215"/>
      <c r="E333" s="215"/>
      <c r="F333" s="215"/>
    </row>
    <row r="334" spans="2:6" ht="12.75">
      <c r="B334" s="215"/>
      <c r="C334" s="215"/>
      <c r="D334" s="215"/>
      <c r="E334" s="215"/>
      <c r="F334" s="215"/>
    </row>
    <row r="335" spans="2:6" ht="12.75">
      <c r="B335" s="215"/>
      <c r="C335" s="215"/>
      <c r="D335" s="215"/>
      <c r="E335" s="215"/>
      <c r="F335" s="215"/>
    </row>
    <row r="336" spans="2:6" ht="12.75">
      <c r="B336" s="215"/>
      <c r="C336" s="215"/>
      <c r="D336" s="215"/>
      <c r="E336" s="215"/>
      <c r="F336" s="215"/>
    </row>
    <row r="337" spans="2:6" ht="12.75">
      <c r="B337" s="215"/>
      <c r="C337" s="215"/>
      <c r="D337" s="215"/>
      <c r="E337" s="215"/>
      <c r="F337" s="215"/>
    </row>
    <row r="338" spans="2:6" ht="12.75">
      <c r="B338" s="215"/>
      <c r="C338" s="215"/>
      <c r="D338" s="215"/>
      <c r="E338" s="215"/>
      <c r="F338" s="215"/>
    </row>
    <row r="339" spans="2:6" ht="12.75">
      <c r="B339" s="215"/>
      <c r="C339" s="215"/>
      <c r="D339" s="215"/>
      <c r="E339" s="215"/>
      <c r="F339" s="215"/>
    </row>
    <row r="340" spans="2:6" ht="12.75">
      <c r="B340" s="215"/>
      <c r="C340" s="215"/>
      <c r="D340" s="215"/>
      <c r="E340" s="215"/>
      <c r="F340" s="215"/>
    </row>
    <row r="341" spans="2:6" ht="12.75">
      <c r="B341" s="215"/>
      <c r="C341" s="215"/>
      <c r="D341" s="215"/>
      <c r="E341" s="215"/>
      <c r="F341" s="215"/>
    </row>
    <row r="342" spans="2:6" ht="12.75">
      <c r="B342" s="215"/>
      <c r="C342" s="215"/>
      <c r="D342" s="215"/>
      <c r="E342" s="215"/>
      <c r="F342" s="215"/>
    </row>
    <row r="343" spans="2:6" ht="12.75">
      <c r="B343" s="215"/>
      <c r="C343" s="215"/>
      <c r="D343" s="215"/>
      <c r="E343" s="215"/>
      <c r="F343" s="215"/>
    </row>
    <row r="344" spans="2:6" ht="12.75">
      <c r="B344" s="215"/>
      <c r="C344" s="215"/>
      <c r="D344" s="215"/>
      <c r="E344" s="215"/>
      <c r="F344" s="215"/>
    </row>
    <row r="345" spans="2:6" ht="12.75">
      <c r="B345" s="215"/>
      <c r="C345" s="215"/>
      <c r="D345" s="215"/>
      <c r="E345" s="215"/>
      <c r="F345" s="215"/>
    </row>
    <row r="346" spans="2:6" ht="12.75">
      <c r="B346" s="215"/>
      <c r="C346" s="215"/>
      <c r="D346" s="215"/>
      <c r="E346" s="215"/>
      <c r="F346" s="215"/>
    </row>
    <row r="347" spans="2:6" ht="12.75">
      <c r="B347" s="215"/>
      <c r="C347" s="215"/>
      <c r="D347" s="215"/>
      <c r="E347" s="215"/>
      <c r="F347" s="215"/>
    </row>
    <row r="348" spans="2:6" ht="12.75">
      <c r="B348" s="215"/>
      <c r="C348" s="215"/>
      <c r="D348" s="215"/>
      <c r="E348" s="215"/>
      <c r="F348" s="215"/>
    </row>
    <row r="349" spans="2:6" ht="12.75">
      <c r="B349" s="215"/>
      <c r="C349" s="215"/>
      <c r="D349" s="215"/>
      <c r="E349" s="215"/>
      <c r="F349" s="215"/>
    </row>
    <row r="350" spans="2:6" ht="12.75">
      <c r="B350" s="215"/>
      <c r="C350" s="215"/>
      <c r="D350" s="215"/>
      <c r="E350" s="215"/>
      <c r="F350" s="215"/>
    </row>
    <row r="351" spans="2:6" ht="12.75">
      <c r="B351" s="215"/>
      <c r="C351" s="215"/>
      <c r="D351" s="215"/>
      <c r="E351" s="215"/>
      <c r="F351" s="215"/>
    </row>
    <row r="352" spans="2:6" ht="12.75">
      <c r="B352" s="215"/>
      <c r="C352" s="215"/>
      <c r="D352" s="215"/>
      <c r="E352" s="215"/>
      <c r="F352" s="215"/>
    </row>
    <row r="353" spans="2:6" ht="12.75">
      <c r="B353" s="215"/>
      <c r="C353" s="215"/>
      <c r="D353" s="215"/>
      <c r="E353" s="215"/>
      <c r="F353" s="215"/>
    </row>
    <row r="354" spans="2:6" ht="12.75">
      <c r="B354" s="215"/>
      <c r="C354" s="215"/>
      <c r="D354" s="215"/>
      <c r="E354" s="215"/>
      <c r="F354" s="215"/>
    </row>
    <row r="355" spans="2:6" ht="12.75">
      <c r="B355" s="215"/>
      <c r="C355" s="215"/>
      <c r="D355" s="215"/>
      <c r="E355" s="215"/>
      <c r="F355" s="215"/>
    </row>
    <row r="356" spans="2:6" ht="12.75">
      <c r="B356" s="215"/>
      <c r="C356" s="215"/>
      <c r="D356" s="215"/>
      <c r="E356" s="215"/>
      <c r="F356" s="215"/>
    </row>
    <row r="357" spans="2:6" ht="12.75">
      <c r="B357" s="215"/>
      <c r="C357" s="215"/>
      <c r="D357" s="215"/>
      <c r="E357" s="215"/>
      <c r="F357" s="215"/>
    </row>
    <row r="358" spans="2:6" ht="12.75">
      <c r="B358" s="215"/>
      <c r="C358" s="215"/>
      <c r="D358" s="215"/>
      <c r="E358" s="215"/>
      <c r="F358" s="215"/>
    </row>
    <row r="359" spans="2:6" ht="12.75">
      <c r="B359" s="215"/>
      <c r="C359" s="215"/>
      <c r="D359" s="215"/>
      <c r="E359" s="215"/>
      <c r="F359" s="215"/>
    </row>
    <row r="360" spans="2:6" ht="12.75">
      <c r="B360" s="215"/>
      <c r="C360" s="215"/>
      <c r="D360" s="215"/>
      <c r="E360" s="215"/>
      <c r="F360" s="215"/>
    </row>
    <row r="361" spans="2:6" ht="12.75">
      <c r="B361" s="215"/>
      <c r="C361" s="215"/>
      <c r="D361" s="215"/>
      <c r="E361" s="215"/>
      <c r="F361" s="215"/>
    </row>
    <row r="362" spans="2:6" ht="12.75">
      <c r="B362" s="215"/>
      <c r="C362" s="215"/>
      <c r="D362" s="215"/>
      <c r="E362" s="215"/>
      <c r="F362" s="215"/>
    </row>
    <row r="363" spans="2:6" ht="12.75">
      <c r="B363" s="215"/>
      <c r="C363" s="215"/>
      <c r="D363" s="215"/>
      <c r="E363" s="215"/>
      <c r="F363" s="215"/>
    </row>
    <row r="364" spans="2:6" ht="12.75">
      <c r="B364" s="215"/>
      <c r="C364" s="215"/>
      <c r="D364" s="215"/>
      <c r="E364" s="215"/>
      <c r="F364" s="215"/>
    </row>
    <row r="365" spans="2:6" ht="12.75">
      <c r="B365" s="215"/>
      <c r="C365" s="215"/>
      <c r="D365" s="215"/>
      <c r="E365" s="215"/>
      <c r="F365" s="215"/>
    </row>
    <row r="366" spans="2:6" ht="12.75">
      <c r="B366" s="215"/>
      <c r="C366" s="215"/>
      <c r="D366" s="215"/>
      <c r="E366" s="215"/>
      <c r="F366" s="215"/>
    </row>
    <row r="367" spans="2:6" ht="12.75">
      <c r="B367" s="215"/>
      <c r="C367" s="215"/>
      <c r="D367" s="215"/>
      <c r="E367" s="215"/>
      <c r="F367" s="215"/>
    </row>
    <row r="368" spans="2:6" ht="12.75">
      <c r="B368" s="215"/>
      <c r="C368" s="215"/>
      <c r="D368" s="215"/>
      <c r="E368" s="215"/>
      <c r="F368" s="215"/>
    </row>
    <row r="369" spans="2:6" ht="12.75">
      <c r="B369" s="215"/>
      <c r="C369" s="215"/>
      <c r="D369" s="215"/>
      <c r="E369" s="215"/>
      <c r="F369" s="215"/>
    </row>
    <row r="370" spans="2:6" ht="12.75">
      <c r="B370" s="215"/>
      <c r="C370" s="215"/>
      <c r="D370" s="215"/>
      <c r="E370" s="215"/>
      <c r="F370" s="215"/>
    </row>
    <row r="371" spans="2:6" ht="12.75">
      <c r="B371" s="215"/>
      <c r="C371" s="215"/>
      <c r="D371" s="215"/>
      <c r="E371" s="215"/>
      <c r="F371" s="215"/>
    </row>
    <row r="372" spans="2:6" ht="12.75">
      <c r="B372" s="215"/>
      <c r="C372" s="215"/>
      <c r="D372" s="215"/>
      <c r="E372" s="215"/>
      <c r="F372" s="215"/>
    </row>
    <row r="373" spans="2:6" ht="12.75">
      <c r="B373" s="215"/>
      <c r="C373" s="215"/>
      <c r="D373" s="215"/>
      <c r="E373" s="215"/>
      <c r="F373" s="215"/>
    </row>
    <row r="374" spans="2:6" ht="12.75">
      <c r="B374" s="215"/>
      <c r="C374" s="215"/>
      <c r="D374" s="215"/>
      <c r="E374" s="215"/>
      <c r="F374" s="215"/>
    </row>
    <row r="375" spans="2:6" ht="12.75">
      <c r="B375" s="215"/>
      <c r="C375" s="215"/>
      <c r="D375" s="215"/>
      <c r="E375" s="215"/>
      <c r="F375" s="215"/>
    </row>
    <row r="376" spans="2:6" ht="12.75">
      <c r="B376" s="215"/>
      <c r="C376" s="215"/>
      <c r="D376" s="215"/>
      <c r="E376" s="215"/>
      <c r="F376" s="215"/>
    </row>
    <row r="377" spans="2:6" ht="12.75">
      <c r="B377" s="215"/>
      <c r="C377" s="215"/>
      <c r="D377" s="215"/>
      <c r="E377" s="215"/>
      <c r="F377" s="215"/>
    </row>
    <row r="378" spans="2:6" ht="12.75">
      <c r="B378" s="215"/>
      <c r="C378" s="215"/>
      <c r="D378" s="215"/>
      <c r="E378" s="215"/>
      <c r="F378" s="215"/>
    </row>
    <row r="379" spans="2:6" ht="12.75">
      <c r="B379" s="215"/>
      <c r="C379" s="215"/>
      <c r="D379" s="215"/>
      <c r="E379" s="215"/>
      <c r="F379" s="215"/>
    </row>
    <row r="380" spans="2:6" ht="12.75">
      <c r="B380" s="215"/>
      <c r="C380" s="215"/>
      <c r="D380" s="215"/>
      <c r="E380" s="215"/>
      <c r="F380" s="215"/>
    </row>
    <row r="381" spans="2:6" ht="12.75">
      <c r="B381" s="215"/>
      <c r="C381" s="215"/>
      <c r="D381" s="215"/>
      <c r="E381" s="215"/>
      <c r="F381" s="215"/>
    </row>
    <row r="382" spans="2:6" ht="12.75">
      <c r="B382" s="215"/>
      <c r="C382" s="215"/>
      <c r="D382" s="215"/>
      <c r="E382" s="215"/>
      <c r="F382" s="215"/>
    </row>
    <row r="383" spans="2:6" ht="12.75">
      <c r="B383" s="215"/>
      <c r="C383" s="215"/>
      <c r="D383" s="215"/>
      <c r="E383" s="215"/>
      <c r="F383" s="215"/>
    </row>
    <row r="384" spans="2:6" ht="12.75">
      <c r="B384" s="215"/>
      <c r="C384" s="215"/>
      <c r="D384" s="215"/>
      <c r="E384" s="215"/>
      <c r="F384" s="215"/>
    </row>
    <row r="385" spans="2:6" ht="12.75">
      <c r="B385" s="215"/>
      <c r="C385" s="215"/>
      <c r="D385" s="215"/>
      <c r="E385" s="215"/>
      <c r="F385" s="215"/>
    </row>
    <row r="386" spans="2:6" ht="12.75">
      <c r="B386" s="215"/>
      <c r="C386" s="215"/>
      <c r="D386" s="215"/>
      <c r="E386" s="215"/>
      <c r="F386" s="215"/>
    </row>
    <row r="387" spans="2:6" ht="12.75">
      <c r="B387" s="215"/>
      <c r="C387" s="215"/>
      <c r="D387" s="215"/>
      <c r="E387" s="215"/>
      <c r="F387" s="215"/>
    </row>
    <row r="388" spans="2:6" ht="12.75">
      <c r="B388" s="215"/>
      <c r="C388" s="215"/>
      <c r="D388" s="215"/>
      <c r="E388" s="215"/>
      <c r="F388" s="215"/>
    </row>
    <row r="389" spans="2:6" ht="12.75">
      <c r="B389" s="215"/>
      <c r="C389" s="215"/>
      <c r="D389" s="215"/>
      <c r="E389" s="215"/>
      <c r="F389" s="215"/>
    </row>
    <row r="390" spans="2:6" ht="12.75">
      <c r="B390" s="215"/>
      <c r="C390" s="215"/>
      <c r="D390" s="215"/>
      <c r="E390" s="215"/>
      <c r="F390" s="215"/>
    </row>
    <row r="391" spans="2:6" ht="12.75">
      <c r="B391" s="215"/>
      <c r="C391" s="215"/>
      <c r="D391" s="215"/>
      <c r="E391" s="215"/>
      <c r="F391" s="215"/>
    </row>
    <row r="392" spans="2:6" ht="12.75">
      <c r="B392" s="215"/>
      <c r="C392" s="215"/>
      <c r="D392" s="215"/>
      <c r="E392" s="215"/>
      <c r="F392" s="215"/>
    </row>
    <row r="393" spans="2:6" ht="12.75">
      <c r="B393" s="215"/>
      <c r="C393" s="215"/>
      <c r="D393" s="215"/>
      <c r="E393" s="215"/>
      <c r="F393" s="215"/>
    </row>
    <row r="394" spans="2:6" ht="12.75">
      <c r="B394" s="215"/>
      <c r="C394" s="215"/>
      <c r="D394" s="215"/>
      <c r="E394" s="215"/>
      <c r="F394" s="215"/>
    </row>
    <row r="395" spans="2:6" ht="12.75">
      <c r="B395" s="215"/>
      <c r="C395" s="215"/>
      <c r="D395" s="215"/>
      <c r="E395" s="215"/>
      <c r="F395" s="215"/>
    </row>
    <row r="396" spans="2:6" ht="12.75">
      <c r="B396" s="215"/>
      <c r="C396" s="215"/>
      <c r="D396" s="215"/>
      <c r="E396" s="215"/>
      <c r="F396" s="215"/>
    </row>
    <row r="397" spans="2:6" ht="12.75">
      <c r="B397" s="215"/>
      <c r="C397" s="215"/>
      <c r="D397" s="215"/>
      <c r="E397" s="215"/>
      <c r="F397" s="215"/>
    </row>
    <row r="398" spans="2:6" ht="12.75">
      <c r="B398" s="215"/>
      <c r="C398" s="215"/>
      <c r="D398" s="215"/>
      <c r="E398" s="215"/>
      <c r="F398" s="215"/>
    </row>
    <row r="399" spans="2:6" ht="12.75">
      <c r="B399" s="215"/>
      <c r="C399" s="215"/>
      <c r="D399" s="215"/>
      <c r="E399" s="215"/>
      <c r="F399" s="215"/>
    </row>
    <row r="400" spans="2:6" ht="12.75">
      <c r="B400" s="215"/>
      <c r="C400" s="215"/>
      <c r="D400" s="215"/>
      <c r="E400" s="215"/>
      <c r="F400" s="215"/>
    </row>
    <row r="401" spans="2:6" ht="12.75">
      <c r="B401" s="215"/>
      <c r="C401" s="215"/>
      <c r="D401" s="215"/>
      <c r="E401" s="215"/>
      <c r="F401" s="215"/>
    </row>
    <row r="402" spans="2:6" ht="12.75">
      <c r="B402" s="215"/>
      <c r="C402" s="215"/>
      <c r="D402" s="215"/>
      <c r="E402" s="215"/>
      <c r="F402" s="215"/>
    </row>
    <row r="403" spans="2:6" ht="12.75">
      <c r="B403" s="215"/>
      <c r="C403" s="215"/>
      <c r="D403" s="215"/>
      <c r="E403" s="215"/>
      <c r="F403" s="215"/>
    </row>
    <row r="404" spans="2:6" ht="12.75">
      <c r="B404" s="215"/>
      <c r="C404" s="215"/>
      <c r="D404" s="215"/>
      <c r="E404" s="215"/>
      <c r="F404" s="215"/>
    </row>
    <row r="405" spans="2:6" ht="12.75">
      <c r="B405" s="215"/>
      <c r="C405" s="215"/>
      <c r="D405" s="215"/>
      <c r="E405" s="215"/>
      <c r="F405" s="215"/>
    </row>
    <row r="406" spans="2:6" ht="12.75">
      <c r="B406" s="215"/>
      <c r="C406" s="215"/>
      <c r="D406" s="215"/>
      <c r="E406" s="215"/>
      <c r="F406" s="215"/>
    </row>
    <row r="407" spans="2:6" ht="12.75">
      <c r="B407" s="215"/>
      <c r="C407" s="215"/>
      <c r="D407" s="215"/>
      <c r="E407" s="215"/>
      <c r="F407" s="215"/>
    </row>
    <row r="408" spans="2:6" ht="12.75">
      <c r="B408" s="215"/>
      <c r="C408" s="215"/>
      <c r="D408" s="215"/>
      <c r="E408" s="215"/>
      <c r="F408" s="215"/>
    </row>
    <row r="409" spans="2:6" ht="12.75">
      <c r="B409" s="215"/>
      <c r="C409" s="215"/>
      <c r="D409" s="215"/>
      <c r="E409" s="215"/>
      <c r="F409" s="215"/>
    </row>
    <row r="410" spans="2:6" ht="12.75">
      <c r="B410" s="215"/>
      <c r="C410" s="215"/>
      <c r="D410" s="215"/>
      <c r="E410" s="215"/>
      <c r="F410" s="215"/>
    </row>
    <row r="411" spans="2:6" ht="12.75">
      <c r="B411" s="215"/>
      <c r="C411" s="215"/>
      <c r="D411" s="215"/>
      <c r="E411" s="215"/>
      <c r="F411" s="215"/>
    </row>
    <row r="412" spans="2:6" ht="12.75">
      <c r="B412" s="215"/>
      <c r="C412" s="215"/>
      <c r="D412" s="215"/>
      <c r="E412" s="215"/>
      <c r="F412" s="215"/>
    </row>
    <row r="413" spans="2:6" ht="12.75">
      <c r="B413" s="215"/>
      <c r="C413" s="215"/>
      <c r="D413" s="215"/>
      <c r="E413" s="215"/>
      <c r="F413" s="215"/>
    </row>
    <row r="414" spans="2:6" ht="12.75">
      <c r="B414" s="215"/>
      <c r="C414" s="215"/>
      <c r="D414" s="215"/>
      <c r="E414" s="215"/>
      <c r="F414" s="215"/>
    </row>
    <row r="415" spans="2:6" ht="12.75">
      <c r="B415" s="215"/>
      <c r="C415" s="215"/>
      <c r="D415" s="215"/>
      <c r="E415" s="215"/>
      <c r="F415" s="215"/>
    </row>
    <row r="416" spans="2:6" ht="12.75">
      <c r="B416" s="215"/>
      <c r="C416" s="215"/>
      <c r="D416" s="215"/>
      <c r="E416" s="215"/>
      <c r="F416" s="215"/>
    </row>
    <row r="417" spans="2:6" ht="12.75">
      <c r="B417" s="215"/>
      <c r="C417" s="215"/>
      <c r="D417" s="215"/>
      <c r="E417" s="215"/>
      <c r="F417" s="215"/>
    </row>
    <row r="418" spans="2:6" ht="12.75">
      <c r="B418" s="215"/>
      <c r="C418" s="215"/>
      <c r="D418" s="215"/>
      <c r="E418" s="215"/>
      <c r="F418" s="215"/>
    </row>
    <row r="419" spans="2:6" ht="12.75">
      <c r="B419" s="215"/>
      <c r="C419" s="215"/>
      <c r="D419" s="215"/>
      <c r="E419" s="215"/>
      <c r="F419" s="215"/>
    </row>
    <row r="420" spans="2:6" ht="12.75">
      <c r="B420" s="215"/>
      <c r="C420" s="215"/>
      <c r="D420" s="215"/>
      <c r="E420" s="215"/>
      <c r="F420" s="215"/>
    </row>
    <row r="421" spans="2:6" ht="12.75">
      <c r="B421" s="215"/>
      <c r="C421" s="215"/>
      <c r="D421" s="215"/>
      <c r="E421" s="215"/>
      <c r="F421" s="215"/>
    </row>
    <row r="422" spans="2:6" ht="12.75">
      <c r="B422" s="215"/>
      <c r="C422" s="215"/>
      <c r="D422" s="215"/>
      <c r="E422" s="215"/>
      <c r="F422" s="215"/>
    </row>
    <row r="423" spans="2:6" ht="12.75">
      <c r="B423" s="215"/>
      <c r="C423" s="215"/>
      <c r="D423" s="215"/>
      <c r="E423" s="215"/>
      <c r="F423" s="215"/>
    </row>
    <row r="424" spans="2:6" ht="12.75">
      <c r="B424" s="215"/>
      <c r="C424" s="215"/>
      <c r="D424" s="215"/>
      <c r="E424" s="215"/>
      <c r="F424" s="215"/>
    </row>
    <row r="425" spans="2:6" ht="12.75">
      <c r="B425" s="215"/>
      <c r="C425" s="215"/>
      <c r="D425" s="215"/>
      <c r="E425" s="215"/>
      <c r="F425" s="215"/>
    </row>
    <row r="426" spans="2:6" ht="12.75">
      <c r="B426" s="215"/>
      <c r="C426" s="215"/>
      <c r="D426" s="215"/>
      <c r="E426" s="215"/>
      <c r="F426" s="215"/>
    </row>
    <row r="427" spans="2:6" ht="12.75">
      <c r="B427" s="215"/>
      <c r="C427" s="215"/>
      <c r="D427" s="215"/>
      <c r="E427" s="215"/>
      <c r="F427" s="215"/>
    </row>
    <row r="428" spans="2:6" ht="12.75">
      <c r="B428" s="215"/>
      <c r="C428" s="215"/>
      <c r="D428" s="215"/>
      <c r="E428" s="215"/>
      <c r="F428" s="215"/>
    </row>
    <row r="429" spans="2:6" ht="12.75">
      <c r="B429" s="215"/>
      <c r="C429" s="215"/>
      <c r="D429" s="215"/>
      <c r="E429" s="215"/>
      <c r="F429" s="215"/>
    </row>
    <row r="430" spans="2:6" ht="12.75">
      <c r="B430" s="215"/>
      <c r="C430" s="215"/>
      <c r="D430" s="215"/>
      <c r="E430" s="215"/>
      <c r="F430" s="215"/>
    </row>
    <row r="431" spans="2:6" ht="12.75">
      <c r="B431" s="215"/>
      <c r="C431" s="215"/>
      <c r="D431" s="215"/>
      <c r="E431" s="215"/>
      <c r="F431" s="215"/>
    </row>
    <row r="432" spans="2:6" ht="12.75">
      <c r="B432" s="215"/>
      <c r="C432" s="215"/>
      <c r="D432" s="215"/>
      <c r="E432" s="215"/>
      <c r="F432" s="215"/>
    </row>
    <row r="433" spans="2:6" ht="12.75">
      <c r="B433" s="215"/>
      <c r="C433" s="215"/>
      <c r="D433" s="215"/>
      <c r="E433" s="215"/>
      <c r="F433" s="215"/>
    </row>
    <row r="434" spans="2:6" ht="12.75">
      <c r="B434" s="215"/>
      <c r="C434" s="215"/>
      <c r="D434" s="215"/>
      <c r="E434" s="215"/>
      <c r="F434" s="215"/>
    </row>
    <row r="435" spans="2:6" ht="12.75">
      <c r="B435" s="215"/>
      <c r="C435" s="215"/>
      <c r="D435" s="215"/>
      <c r="E435" s="215"/>
      <c r="F435" s="215"/>
    </row>
    <row r="436" spans="2:6" ht="12.75">
      <c r="B436" s="215"/>
      <c r="C436" s="215"/>
      <c r="D436" s="215"/>
      <c r="E436" s="215"/>
      <c r="F436" s="215"/>
    </row>
    <row r="437" spans="2:6" ht="12.75">
      <c r="B437" s="215"/>
      <c r="C437" s="215"/>
      <c r="D437" s="215"/>
      <c r="E437" s="215"/>
      <c r="F437" s="215"/>
    </row>
    <row r="438" spans="2:6" ht="12.75">
      <c r="B438" s="215"/>
      <c r="C438" s="215"/>
      <c r="D438" s="215"/>
      <c r="E438" s="215"/>
      <c r="F438" s="215"/>
    </row>
    <row r="439" spans="2:6" ht="12.75">
      <c r="B439" s="215"/>
      <c r="C439" s="215"/>
      <c r="D439" s="215"/>
      <c r="E439" s="215"/>
      <c r="F439" s="215"/>
    </row>
    <row r="440" spans="2:6" ht="12.75">
      <c r="B440" s="215"/>
      <c r="C440" s="215"/>
      <c r="D440" s="215"/>
      <c r="E440" s="215"/>
      <c r="F440" s="215"/>
    </row>
    <row r="441" spans="2:6" ht="12.75">
      <c r="B441" s="215"/>
      <c r="C441" s="215"/>
      <c r="D441" s="215"/>
      <c r="E441" s="215"/>
      <c r="F441" s="215"/>
    </row>
    <row r="442" spans="2:6" ht="12.75">
      <c r="B442" s="215"/>
      <c r="C442" s="215"/>
      <c r="D442" s="215"/>
      <c r="E442" s="215"/>
      <c r="F442" s="215"/>
    </row>
    <row r="443" spans="2:6" ht="12.75">
      <c r="B443" s="215"/>
      <c r="C443" s="215"/>
      <c r="D443" s="215"/>
      <c r="E443" s="215"/>
      <c r="F443" s="215"/>
    </row>
    <row r="444" spans="2:6" ht="12.75">
      <c r="B444" s="215"/>
      <c r="C444" s="215"/>
      <c r="D444" s="215"/>
      <c r="E444" s="215"/>
      <c r="F444" s="215"/>
    </row>
    <row r="445" spans="2:6" ht="12.75">
      <c r="B445" s="215"/>
      <c r="C445" s="215"/>
      <c r="D445" s="215"/>
      <c r="E445" s="215"/>
      <c r="F445" s="215"/>
    </row>
    <row r="446" spans="2:6" ht="12.75">
      <c r="B446" s="215"/>
      <c r="C446" s="215"/>
      <c r="D446" s="215"/>
      <c r="E446" s="215"/>
      <c r="F446" s="215"/>
    </row>
    <row r="447" spans="2:6" ht="12.75">
      <c r="B447" s="215"/>
      <c r="C447" s="215"/>
      <c r="D447" s="215"/>
      <c r="E447" s="215"/>
      <c r="F447" s="215"/>
    </row>
    <row r="448" spans="2:6" ht="12.75">
      <c r="B448" s="215"/>
      <c r="C448" s="215"/>
      <c r="D448" s="215"/>
      <c r="E448" s="215"/>
      <c r="F448" s="215"/>
    </row>
    <row r="449" spans="2:6" ht="12.75">
      <c r="B449" s="215"/>
      <c r="C449" s="215"/>
      <c r="D449" s="215"/>
      <c r="E449" s="215"/>
      <c r="F449" s="215"/>
    </row>
    <row r="450" spans="2:6" ht="12.75">
      <c r="B450" s="215"/>
      <c r="C450" s="215"/>
      <c r="D450" s="215"/>
      <c r="E450" s="215"/>
      <c r="F450" s="215"/>
    </row>
    <row r="451" spans="2:6" ht="12.75">
      <c r="B451" s="215"/>
      <c r="C451" s="215"/>
      <c r="D451" s="215"/>
      <c r="E451" s="215"/>
      <c r="F451" s="215"/>
    </row>
    <row r="452" spans="2:6" ht="12.75">
      <c r="B452" s="215"/>
      <c r="C452" s="215"/>
      <c r="D452" s="215"/>
      <c r="E452" s="215"/>
      <c r="F452" s="215"/>
    </row>
    <row r="453" spans="2:6" ht="12.75">
      <c r="B453" s="215"/>
      <c r="C453" s="215"/>
      <c r="D453" s="215"/>
      <c r="E453" s="215"/>
      <c r="F453" s="215"/>
    </row>
    <row r="454" spans="2:6" ht="12.75">
      <c r="B454" s="215"/>
      <c r="C454" s="215"/>
      <c r="D454" s="215"/>
      <c r="E454" s="215"/>
      <c r="F454" s="215"/>
    </row>
    <row r="455" spans="2:6" ht="12.75">
      <c r="B455" s="215"/>
      <c r="C455" s="215"/>
      <c r="D455" s="215"/>
      <c r="E455" s="215"/>
      <c r="F455" s="215"/>
    </row>
    <row r="456" spans="2:6" ht="12.75">
      <c r="B456" s="215"/>
      <c r="C456" s="215"/>
      <c r="D456" s="215"/>
      <c r="E456" s="215"/>
      <c r="F456" s="215"/>
    </row>
    <row r="457" spans="2:6" ht="12.75">
      <c r="B457" s="215"/>
      <c r="C457" s="215"/>
      <c r="D457" s="215"/>
      <c r="E457" s="215"/>
      <c r="F457" s="215"/>
    </row>
    <row r="458" spans="2:6" ht="12.75">
      <c r="B458" s="215"/>
      <c r="C458" s="215"/>
      <c r="D458" s="215"/>
      <c r="E458" s="215"/>
      <c r="F458" s="215"/>
    </row>
    <row r="459" spans="2:6" ht="12.75">
      <c r="B459" s="215"/>
      <c r="C459" s="215"/>
      <c r="D459" s="215"/>
      <c r="E459" s="215"/>
      <c r="F459" s="215"/>
    </row>
    <row r="460" spans="2:6" ht="12.75">
      <c r="B460" s="215"/>
      <c r="C460" s="215"/>
      <c r="D460" s="215"/>
      <c r="E460" s="215"/>
      <c r="F460" s="215"/>
    </row>
    <row r="461" spans="2:6" ht="12.75">
      <c r="B461" s="215"/>
      <c r="C461" s="215"/>
      <c r="D461" s="215"/>
      <c r="E461" s="215"/>
      <c r="F461" s="215"/>
    </row>
    <row r="462" spans="2:6" ht="12.75">
      <c r="B462" s="215"/>
      <c r="C462" s="215"/>
      <c r="D462" s="215"/>
      <c r="E462" s="215"/>
      <c r="F462" s="215"/>
    </row>
    <row r="463" spans="2:6" ht="12.75">
      <c r="B463" s="215"/>
      <c r="C463" s="215"/>
      <c r="D463" s="215"/>
      <c r="E463" s="215"/>
      <c r="F463" s="215"/>
    </row>
    <row r="464" spans="2:6" ht="12.75">
      <c r="B464" s="215"/>
      <c r="C464" s="215"/>
      <c r="D464" s="215"/>
      <c r="E464" s="215"/>
      <c r="F464" s="215"/>
    </row>
    <row r="465" spans="2:6" ht="12.75">
      <c r="B465" s="215"/>
      <c r="C465" s="215"/>
      <c r="D465" s="215"/>
      <c r="E465" s="215"/>
      <c r="F465" s="215"/>
    </row>
    <row r="466" spans="2:6" ht="12.75">
      <c r="B466" s="215"/>
      <c r="C466" s="215"/>
      <c r="D466" s="215"/>
      <c r="E466" s="215"/>
      <c r="F466" s="215"/>
    </row>
    <row r="467" spans="2:6" ht="12.75">
      <c r="B467" s="215"/>
      <c r="C467" s="215"/>
      <c r="D467" s="215"/>
      <c r="E467" s="215"/>
      <c r="F467" s="215"/>
    </row>
    <row r="468" spans="2:6" ht="12.75">
      <c r="B468" s="215"/>
      <c r="C468" s="215"/>
      <c r="D468" s="215"/>
      <c r="E468" s="215"/>
      <c r="F468" s="215"/>
    </row>
    <row r="469" spans="2:6" ht="12.75">
      <c r="B469" s="215"/>
      <c r="C469" s="215"/>
      <c r="D469" s="215"/>
      <c r="E469" s="215"/>
      <c r="F469" s="215"/>
    </row>
    <row r="470" spans="2:6" ht="12.75">
      <c r="B470" s="215"/>
      <c r="C470" s="215"/>
      <c r="D470" s="215"/>
      <c r="E470" s="215"/>
      <c r="F470" s="215"/>
    </row>
    <row r="471" spans="2:6" ht="12.75">
      <c r="B471" s="215"/>
      <c r="C471" s="215"/>
      <c r="D471" s="215"/>
      <c r="E471" s="215"/>
      <c r="F471" s="215"/>
    </row>
    <row r="472" spans="2:6" ht="12.75">
      <c r="B472" s="215"/>
      <c r="C472" s="215"/>
      <c r="D472" s="215"/>
      <c r="E472" s="215"/>
      <c r="F472" s="215"/>
    </row>
    <row r="473" spans="2:6" ht="12.75">
      <c r="B473" s="215"/>
      <c r="C473" s="215"/>
      <c r="D473" s="215"/>
      <c r="E473" s="215"/>
      <c r="F473" s="215"/>
    </row>
    <row r="474" spans="2:6" ht="12.75">
      <c r="B474" s="215"/>
      <c r="C474" s="215"/>
      <c r="D474" s="215"/>
      <c r="E474" s="215"/>
      <c r="F474" s="215"/>
    </row>
    <row r="475" spans="2:6" ht="12.75">
      <c r="B475" s="215"/>
      <c r="C475" s="215"/>
      <c r="D475" s="215"/>
      <c r="E475" s="215"/>
      <c r="F475" s="215"/>
    </row>
    <row r="476" spans="2:6" ht="12.75">
      <c r="B476" s="215"/>
      <c r="C476" s="215"/>
      <c r="D476" s="215"/>
      <c r="E476" s="215"/>
      <c r="F476" s="215"/>
    </row>
    <row r="477" spans="2:6" ht="12.75">
      <c r="B477" s="215"/>
      <c r="C477" s="215"/>
      <c r="D477" s="215"/>
      <c r="E477" s="215"/>
      <c r="F477" s="215"/>
    </row>
    <row r="478" spans="2:6" ht="12.75">
      <c r="B478" s="215"/>
      <c r="C478" s="215"/>
      <c r="D478" s="215"/>
      <c r="E478" s="215"/>
      <c r="F478" s="215"/>
    </row>
    <row r="479" spans="2:6" ht="12.75">
      <c r="B479" s="215"/>
      <c r="C479" s="215"/>
      <c r="D479" s="215"/>
      <c r="E479" s="215"/>
      <c r="F479" s="215"/>
    </row>
    <row r="480" spans="2:6" ht="12.75">
      <c r="B480" s="215"/>
      <c r="C480" s="215"/>
      <c r="D480" s="215"/>
      <c r="E480" s="215"/>
      <c r="F480" s="215"/>
    </row>
    <row r="481" spans="2:6" ht="12.75">
      <c r="B481" s="215"/>
      <c r="C481" s="215"/>
      <c r="D481" s="215"/>
      <c r="E481" s="215"/>
      <c r="F481" s="215"/>
    </row>
    <row r="482" spans="2:6" ht="12.75">
      <c r="B482" s="215"/>
      <c r="C482" s="215"/>
      <c r="D482" s="215"/>
      <c r="E482" s="215"/>
      <c r="F482" s="215"/>
    </row>
    <row r="483" spans="2:6" ht="12.75">
      <c r="B483" s="215"/>
      <c r="C483" s="215"/>
      <c r="D483" s="215"/>
      <c r="E483" s="215"/>
      <c r="F483" s="215"/>
    </row>
    <row r="484" spans="2:6" ht="12.75">
      <c r="B484" s="215"/>
      <c r="C484" s="215"/>
      <c r="D484" s="215"/>
      <c r="E484" s="215"/>
      <c r="F484" s="215"/>
    </row>
    <row r="485" spans="2:6" ht="12.75">
      <c r="B485" s="215"/>
      <c r="C485" s="215"/>
      <c r="D485" s="215"/>
      <c r="E485" s="215"/>
      <c r="F485" s="215"/>
    </row>
    <row r="486" spans="2:6" ht="12.75">
      <c r="B486" s="215"/>
      <c r="C486" s="215"/>
      <c r="D486" s="215"/>
      <c r="E486" s="215"/>
      <c r="F486" s="215"/>
    </row>
    <row r="487" spans="2:6" ht="12.75">
      <c r="B487" s="215"/>
      <c r="C487" s="215"/>
      <c r="D487" s="215"/>
      <c r="E487" s="215"/>
      <c r="F487" s="215"/>
    </row>
    <row r="488" spans="2:6" ht="12.75">
      <c r="B488" s="215"/>
      <c r="C488" s="215"/>
      <c r="D488" s="215"/>
      <c r="E488" s="215"/>
      <c r="F488" s="215"/>
    </row>
    <row r="489" spans="2:6" ht="12.75">
      <c r="B489" s="215"/>
      <c r="C489" s="215"/>
      <c r="D489" s="215"/>
      <c r="E489" s="215"/>
      <c r="F489" s="215"/>
    </row>
    <row r="490" spans="2:6" ht="12.75">
      <c r="B490" s="215"/>
      <c r="C490" s="215"/>
      <c r="D490" s="215"/>
      <c r="E490" s="215"/>
      <c r="F490" s="215"/>
    </row>
    <row r="491" spans="2:6" ht="12.75">
      <c r="B491" s="215"/>
      <c r="C491" s="215"/>
      <c r="D491" s="215"/>
      <c r="E491" s="215"/>
      <c r="F491" s="215"/>
    </row>
    <row r="492" spans="2:6" ht="12.75">
      <c r="B492" s="215"/>
      <c r="C492" s="215"/>
      <c r="D492" s="215"/>
      <c r="E492" s="215"/>
      <c r="F492" s="215"/>
    </row>
    <row r="493" spans="2:6" ht="12.75">
      <c r="B493" s="215"/>
      <c r="C493" s="215"/>
      <c r="D493" s="215"/>
      <c r="E493" s="215"/>
      <c r="F493" s="215"/>
    </row>
    <row r="494" spans="2:6" ht="12.75">
      <c r="B494" s="215"/>
      <c r="C494" s="215"/>
      <c r="D494" s="215"/>
      <c r="E494" s="215"/>
      <c r="F494" s="215"/>
    </row>
    <row r="495" spans="2:6" ht="12.75">
      <c r="B495" s="215"/>
      <c r="C495" s="215"/>
      <c r="D495" s="215"/>
      <c r="E495" s="215"/>
      <c r="F495" s="215"/>
    </row>
    <row r="496" spans="2:6" ht="12.75">
      <c r="B496" s="215"/>
      <c r="C496" s="215"/>
      <c r="D496" s="215"/>
      <c r="E496" s="215"/>
      <c r="F496" s="215"/>
    </row>
    <row r="497" spans="2:6" ht="12.75">
      <c r="B497" s="215"/>
      <c r="C497" s="215"/>
      <c r="D497" s="215"/>
      <c r="E497" s="215"/>
      <c r="F497" s="215"/>
    </row>
    <row r="498" spans="2:6" ht="12.75">
      <c r="B498" s="215"/>
      <c r="C498" s="215"/>
      <c r="D498" s="215"/>
      <c r="E498" s="215"/>
      <c r="F498" s="215"/>
    </row>
    <row r="499" spans="2:6" ht="12.75">
      <c r="B499" s="215"/>
      <c r="C499" s="215"/>
      <c r="D499" s="215"/>
      <c r="E499" s="215"/>
      <c r="F499" s="215"/>
    </row>
    <row r="500" spans="2:6" ht="12.75">
      <c r="B500" s="215"/>
      <c r="C500" s="215"/>
      <c r="D500" s="215"/>
      <c r="E500" s="215"/>
      <c r="F500" s="215"/>
    </row>
    <row r="501" spans="2:6" ht="12.75">
      <c r="B501" s="215"/>
      <c r="C501" s="215"/>
      <c r="D501" s="215"/>
      <c r="E501" s="215"/>
      <c r="F501" s="215"/>
    </row>
    <row r="502" spans="2:6" ht="12.75">
      <c r="B502" s="215"/>
      <c r="C502" s="215"/>
      <c r="D502" s="215"/>
      <c r="E502" s="215"/>
      <c r="F502" s="215"/>
    </row>
    <row r="503" spans="2:6" ht="12.75">
      <c r="B503" s="215"/>
      <c r="C503" s="215"/>
      <c r="D503" s="215"/>
      <c r="E503" s="215"/>
      <c r="F503" s="215"/>
    </row>
    <row r="504" spans="2:6" ht="12.75">
      <c r="B504" s="215"/>
      <c r="C504" s="215"/>
      <c r="D504" s="215"/>
      <c r="E504" s="215"/>
      <c r="F504" s="215"/>
    </row>
    <row r="505" spans="2:6" ht="12.75">
      <c r="B505" s="215"/>
      <c r="C505" s="215"/>
      <c r="D505" s="215"/>
      <c r="E505" s="215"/>
      <c r="F505" s="215"/>
    </row>
    <row r="506" spans="2:6" ht="12.75">
      <c r="B506" s="215"/>
      <c r="C506" s="215"/>
      <c r="D506" s="215"/>
      <c r="E506" s="215"/>
      <c r="F506" s="215"/>
    </row>
    <row r="507" spans="2:6" ht="12.75">
      <c r="B507" s="215"/>
      <c r="C507" s="215"/>
      <c r="D507" s="215"/>
      <c r="E507" s="215"/>
      <c r="F507" s="215"/>
    </row>
    <row r="508" spans="2:6" ht="12.75">
      <c r="B508" s="215"/>
      <c r="C508" s="215"/>
      <c r="D508" s="215"/>
      <c r="E508" s="215"/>
      <c r="F508" s="215"/>
    </row>
    <row r="509" spans="2:6" ht="12.75">
      <c r="B509" s="215"/>
      <c r="C509" s="215"/>
      <c r="D509" s="215"/>
      <c r="E509" s="215"/>
      <c r="F509" s="215"/>
    </row>
    <row r="510" spans="2:6" ht="12.75">
      <c r="B510" s="215"/>
      <c r="C510" s="215"/>
      <c r="D510" s="215"/>
      <c r="E510" s="215"/>
      <c r="F510" s="215"/>
    </row>
    <row r="511" spans="2:6" ht="12.75">
      <c r="B511" s="215"/>
      <c r="C511" s="215"/>
      <c r="D511" s="215"/>
      <c r="E511" s="215"/>
      <c r="F511" s="215"/>
    </row>
    <row r="512" spans="2:6" ht="12.75">
      <c r="B512" s="215"/>
      <c r="C512" s="215"/>
      <c r="D512" s="215"/>
      <c r="E512" s="215"/>
      <c r="F512" s="215"/>
    </row>
    <row r="513" spans="2:6" ht="12.75">
      <c r="B513" s="215"/>
      <c r="C513" s="215"/>
      <c r="D513" s="215"/>
      <c r="E513" s="215"/>
      <c r="F513" s="215"/>
    </row>
    <row r="514" spans="2:6" ht="12.75">
      <c r="B514" s="215"/>
      <c r="C514" s="215"/>
      <c r="D514" s="215"/>
      <c r="E514" s="215"/>
      <c r="F514" s="215"/>
    </row>
    <row r="515" spans="2:6" ht="12.75">
      <c r="B515" s="215"/>
      <c r="C515" s="215"/>
      <c r="D515" s="215"/>
      <c r="E515" s="215"/>
      <c r="F515" s="215"/>
    </row>
    <row r="516" spans="2:6" ht="12.75">
      <c r="B516" s="215"/>
      <c r="C516" s="215"/>
      <c r="D516" s="215"/>
      <c r="E516" s="215"/>
      <c r="F516" s="215"/>
    </row>
    <row r="517" spans="2:6" ht="12.75">
      <c r="B517" s="215"/>
      <c r="C517" s="215"/>
      <c r="D517" s="215"/>
      <c r="E517" s="215"/>
      <c r="F517" s="215"/>
    </row>
    <row r="518" spans="2:6" ht="12.75">
      <c r="B518" s="215"/>
      <c r="C518" s="215"/>
      <c r="D518" s="215"/>
      <c r="E518" s="215"/>
      <c r="F518" s="215"/>
    </row>
    <row r="519" spans="2:6" ht="12.75">
      <c r="B519" s="215"/>
      <c r="C519" s="215"/>
      <c r="D519" s="215"/>
      <c r="E519" s="215"/>
      <c r="F519" s="215"/>
    </row>
    <row r="520" spans="2:6" ht="12.75">
      <c r="B520" s="215"/>
      <c r="C520" s="215"/>
      <c r="D520" s="215"/>
      <c r="E520" s="215"/>
      <c r="F520" s="215"/>
    </row>
    <row r="521" spans="2:6" ht="12.75">
      <c r="B521" s="215"/>
      <c r="C521" s="215"/>
      <c r="D521" s="215"/>
      <c r="E521" s="215"/>
      <c r="F521" s="215"/>
    </row>
    <row r="522" spans="2:6" ht="12.75">
      <c r="B522" s="215"/>
      <c r="C522" s="215"/>
      <c r="D522" s="215"/>
      <c r="E522" s="215"/>
      <c r="F522" s="215"/>
    </row>
    <row r="523" spans="2:6" ht="12.75">
      <c r="B523" s="215"/>
      <c r="C523" s="215"/>
      <c r="D523" s="215"/>
      <c r="E523" s="215"/>
      <c r="F523" s="215"/>
    </row>
    <row r="524" spans="2:6" ht="12.75">
      <c r="B524" s="215"/>
      <c r="C524" s="215"/>
      <c r="D524" s="215"/>
      <c r="E524" s="215"/>
      <c r="F524" s="215"/>
    </row>
    <row r="525" spans="2:6" ht="12.75">
      <c r="B525" s="215"/>
      <c r="C525" s="215"/>
      <c r="D525" s="215"/>
      <c r="E525" s="215"/>
      <c r="F525" s="215"/>
    </row>
    <row r="526" spans="2:6" ht="12.75">
      <c r="B526" s="215"/>
      <c r="C526" s="215"/>
      <c r="D526" s="215"/>
      <c r="E526" s="215"/>
      <c r="F526" s="215"/>
    </row>
    <row r="527" spans="2:6" ht="12.75">
      <c r="B527" s="215"/>
      <c r="C527" s="215"/>
      <c r="D527" s="215"/>
      <c r="E527" s="215"/>
      <c r="F527" s="215"/>
    </row>
    <row r="528" spans="2:6" ht="12.75">
      <c r="B528" s="215"/>
      <c r="C528" s="215"/>
      <c r="D528" s="215"/>
      <c r="E528" s="215"/>
      <c r="F528" s="215"/>
    </row>
    <row r="529" spans="2:6" ht="12.75">
      <c r="B529" s="215"/>
      <c r="C529" s="215"/>
      <c r="D529" s="215"/>
      <c r="E529" s="215"/>
      <c r="F529" s="215"/>
    </row>
    <row r="530" spans="2:6" ht="12.75">
      <c r="B530" s="215"/>
      <c r="C530" s="215"/>
      <c r="D530" s="215"/>
      <c r="E530" s="215"/>
      <c r="F530" s="215"/>
    </row>
    <row r="531" spans="2:6" ht="12.75">
      <c r="B531" s="215"/>
      <c r="C531" s="215"/>
      <c r="D531" s="215"/>
      <c r="E531" s="215"/>
      <c r="F531" s="215"/>
    </row>
    <row r="532" spans="2:6" ht="12.75">
      <c r="B532" s="215"/>
      <c r="C532" s="215"/>
      <c r="D532" s="215"/>
      <c r="E532" s="215"/>
      <c r="F532" s="215"/>
    </row>
    <row r="533" spans="2:6" ht="12.75">
      <c r="B533" s="215"/>
      <c r="C533" s="215"/>
      <c r="D533" s="215"/>
      <c r="E533" s="215"/>
      <c r="F533" s="215"/>
    </row>
    <row r="534" spans="2:6" ht="12.75">
      <c r="B534" s="215"/>
      <c r="C534" s="215"/>
      <c r="D534" s="215"/>
      <c r="E534" s="215"/>
      <c r="F534" s="215"/>
    </row>
    <row r="535" spans="2:6" ht="12.75">
      <c r="B535" s="215"/>
      <c r="C535" s="215"/>
      <c r="D535" s="215"/>
      <c r="E535" s="215"/>
      <c r="F535" s="215"/>
    </row>
    <row r="536" spans="2:6" ht="12.75">
      <c r="B536" s="215"/>
      <c r="C536" s="215"/>
      <c r="D536" s="215"/>
      <c r="E536" s="215"/>
      <c r="F536" s="215"/>
    </row>
    <row r="537" spans="2:6" ht="12.75">
      <c r="B537" s="215"/>
      <c r="C537" s="215"/>
      <c r="D537" s="215"/>
      <c r="E537" s="215"/>
      <c r="F537" s="215"/>
    </row>
    <row r="538" spans="2:6" ht="12.75">
      <c r="B538" s="215"/>
      <c r="C538" s="215"/>
      <c r="D538" s="215"/>
      <c r="E538" s="215"/>
      <c r="F538" s="215"/>
    </row>
    <row r="539" spans="2:6" ht="12.75">
      <c r="B539" s="215"/>
      <c r="C539" s="215"/>
      <c r="D539" s="215"/>
      <c r="E539" s="215"/>
      <c r="F539" s="215"/>
    </row>
    <row r="540" spans="2:6" ht="12.75">
      <c r="B540" s="215"/>
      <c r="C540" s="215"/>
      <c r="D540" s="215"/>
      <c r="E540" s="215"/>
      <c r="F540" s="215"/>
    </row>
    <row r="541" spans="2:6" ht="12.75">
      <c r="B541" s="215"/>
      <c r="C541" s="215"/>
      <c r="D541" s="215"/>
      <c r="E541" s="215"/>
      <c r="F541" s="215"/>
    </row>
    <row r="542" spans="2:6" ht="12.75">
      <c r="B542" s="215"/>
      <c r="C542" s="215"/>
      <c r="D542" s="215"/>
      <c r="E542" s="215"/>
      <c r="F542" s="215"/>
    </row>
    <row r="543" spans="2:6" ht="12.75">
      <c r="B543" s="215"/>
      <c r="C543" s="215"/>
      <c r="D543" s="215"/>
      <c r="E543" s="215"/>
      <c r="F543" s="215"/>
    </row>
    <row r="544" spans="2:6" ht="12.75">
      <c r="B544" s="215"/>
      <c r="C544" s="215"/>
      <c r="D544" s="215"/>
      <c r="E544" s="215"/>
      <c r="F544" s="215"/>
    </row>
    <row r="545" spans="2:6" ht="12.75">
      <c r="B545" s="215"/>
      <c r="C545" s="215"/>
      <c r="D545" s="215"/>
      <c r="E545" s="215"/>
      <c r="F545" s="215"/>
    </row>
    <row r="546" spans="2:6" ht="12.75">
      <c r="B546" s="215"/>
      <c r="C546" s="215"/>
      <c r="D546" s="215"/>
      <c r="E546" s="215"/>
      <c r="F546" s="215"/>
    </row>
    <row r="547" spans="2:6" ht="12.75">
      <c r="B547" s="215"/>
      <c r="C547" s="215"/>
      <c r="D547" s="215"/>
      <c r="E547" s="215"/>
      <c r="F547" s="215"/>
    </row>
    <row r="548" spans="2:6" ht="12.75">
      <c r="B548" s="215"/>
      <c r="C548" s="215"/>
      <c r="D548" s="215"/>
      <c r="E548" s="215"/>
      <c r="F548" s="215"/>
    </row>
    <row r="549" spans="2:6" ht="12.75">
      <c r="B549" s="215"/>
      <c r="C549" s="215"/>
      <c r="D549" s="215"/>
      <c r="E549" s="215"/>
      <c r="F549" s="215"/>
    </row>
    <row r="550" spans="2:6" ht="12.75">
      <c r="B550" s="215"/>
      <c r="C550" s="215"/>
      <c r="D550" s="215"/>
      <c r="E550" s="215"/>
      <c r="F550" s="215"/>
    </row>
    <row r="551" spans="2:6" ht="12.75">
      <c r="B551" s="215"/>
      <c r="C551" s="215"/>
      <c r="D551" s="215"/>
      <c r="E551" s="215"/>
      <c r="F551" s="215"/>
    </row>
    <row r="552" spans="2:6" ht="12.75">
      <c r="B552" s="215"/>
      <c r="C552" s="215"/>
      <c r="D552" s="215"/>
      <c r="E552" s="215"/>
      <c r="F552" s="215"/>
    </row>
    <row r="553" spans="2:6" ht="12.75">
      <c r="B553" s="215"/>
      <c r="C553" s="215"/>
      <c r="D553" s="215"/>
      <c r="E553" s="215"/>
      <c r="F553" s="215"/>
    </row>
    <row r="554" spans="2:6" ht="12.75">
      <c r="B554" s="215"/>
      <c r="C554" s="215"/>
      <c r="D554" s="215"/>
      <c r="E554" s="215"/>
      <c r="F554" s="215"/>
    </row>
    <row r="555" spans="2:6" ht="12.75">
      <c r="B555" s="215"/>
      <c r="C555" s="215"/>
      <c r="D555" s="215"/>
      <c r="E555" s="215"/>
      <c r="F555" s="215"/>
    </row>
    <row r="556" spans="2:6" ht="12.75">
      <c r="B556" s="215"/>
      <c r="C556" s="215"/>
      <c r="D556" s="215"/>
      <c r="E556" s="215"/>
      <c r="F556" s="215"/>
    </row>
    <row r="557" spans="2:6" ht="12.75">
      <c r="B557" s="215"/>
      <c r="C557" s="215"/>
      <c r="D557" s="215"/>
      <c r="E557" s="215"/>
      <c r="F557" s="215"/>
    </row>
    <row r="558" spans="2:6" ht="12.75">
      <c r="B558" s="215"/>
      <c r="C558" s="215"/>
      <c r="D558" s="215"/>
      <c r="E558" s="215"/>
      <c r="F558" s="215"/>
    </row>
    <row r="559" spans="2:6" ht="12.75">
      <c r="B559" s="215"/>
      <c r="C559" s="215"/>
      <c r="D559" s="215"/>
      <c r="E559" s="215"/>
      <c r="F559" s="215"/>
    </row>
    <row r="560" spans="2:6" ht="12.75">
      <c r="B560" s="215"/>
      <c r="C560" s="215"/>
      <c r="D560" s="215"/>
      <c r="E560" s="215"/>
      <c r="F560" s="215"/>
    </row>
    <row r="561" spans="2:6" ht="12.75">
      <c r="B561" s="215"/>
      <c r="C561" s="215"/>
      <c r="D561" s="215"/>
      <c r="E561" s="215"/>
      <c r="F561" s="215"/>
    </row>
    <row r="562" spans="2:6" ht="12.75">
      <c r="B562" s="215"/>
      <c r="C562" s="215"/>
      <c r="D562" s="215"/>
      <c r="E562" s="215"/>
      <c r="F562" s="215"/>
    </row>
    <row r="563" spans="2:6" ht="12.75">
      <c r="B563" s="215"/>
      <c r="C563" s="215"/>
      <c r="D563" s="215"/>
      <c r="E563" s="215"/>
      <c r="F563" s="215"/>
    </row>
    <row r="564" spans="2:6" ht="12.75">
      <c r="B564" s="215"/>
      <c r="C564" s="215"/>
      <c r="D564" s="215"/>
      <c r="E564" s="215"/>
      <c r="F564" s="215"/>
    </row>
    <row r="565" spans="2:6" ht="12.75">
      <c r="B565" s="215"/>
      <c r="C565" s="215"/>
      <c r="D565" s="215"/>
      <c r="E565" s="215"/>
      <c r="F565" s="215"/>
    </row>
    <row r="566" spans="2:6" ht="12.75">
      <c r="B566" s="215"/>
      <c r="C566" s="215"/>
      <c r="D566" s="215"/>
      <c r="E566" s="215"/>
      <c r="F566" s="215"/>
    </row>
    <row r="567" spans="2:6" ht="12.75">
      <c r="B567" s="215"/>
      <c r="C567" s="215"/>
      <c r="D567" s="215"/>
      <c r="E567" s="215"/>
      <c r="F567" s="215"/>
    </row>
    <row r="568" spans="2:6" ht="12.75">
      <c r="B568" s="215"/>
      <c r="C568" s="215"/>
      <c r="D568" s="215"/>
      <c r="E568" s="215"/>
      <c r="F568" s="215"/>
    </row>
    <row r="569" spans="2:6" ht="12.75">
      <c r="B569" s="215"/>
      <c r="C569" s="215"/>
      <c r="D569" s="215"/>
      <c r="E569" s="215"/>
      <c r="F569" s="215"/>
    </row>
    <row r="570" spans="2:6" ht="12.75">
      <c r="B570" s="215"/>
      <c r="C570" s="215"/>
      <c r="D570" s="215"/>
      <c r="E570" s="215"/>
      <c r="F570" s="215"/>
    </row>
    <row r="571" spans="2:6" ht="12.75">
      <c r="B571" s="215"/>
      <c r="C571" s="215"/>
      <c r="D571" s="215"/>
      <c r="E571" s="215"/>
      <c r="F571" s="215"/>
    </row>
    <row r="572" spans="2:6" ht="12.75">
      <c r="B572" s="215"/>
      <c r="C572" s="215"/>
      <c r="D572" s="215"/>
      <c r="E572" s="215"/>
      <c r="F572" s="215"/>
    </row>
    <row r="573" spans="2:6" ht="12.75">
      <c r="B573" s="215"/>
      <c r="C573" s="215"/>
      <c r="D573" s="215"/>
      <c r="E573" s="215"/>
      <c r="F573" s="215"/>
    </row>
    <row r="574" spans="2:6" ht="12.75">
      <c r="B574" s="215"/>
      <c r="C574" s="215"/>
      <c r="D574" s="215"/>
      <c r="E574" s="215"/>
      <c r="F574" s="215"/>
    </row>
    <row r="575" spans="2:6" ht="12.75">
      <c r="B575" s="215"/>
      <c r="C575" s="215"/>
      <c r="D575" s="215"/>
      <c r="E575" s="215"/>
      <c r="F575" s="215"/>
    </row>
    <row r="576" spans="2:6" ht="12.75">
      <c r="B576" s="215"/>
      <c r="C576" s="215"/>
      <c r="D576" s="215"/>
      <c r="E576" s="215"/>
      <c r="F576" s="215"/>
    </row>
    <row r="577" spans="2:6" ht="12.75">
      <c r="B577" s="215"/>
      <c r="C577" s="215"/>
      <c r="D577" s="215"/>
      <c r="E577" s="215"/>
      <c r="F577" s="215"/>
    </row>
    <row r="578" spans="2:6" ht="12.75">
      <c r="B578" s="215"/>
      <c r="C578" s="215"/>
      <c r="D578" s="215"/>
      <c r="E578" s="215"/>
      <c r="F578" s="215"/>
    </row>
  </sheetData>
  <sheetProtection/>
  <printOptions horizontalCentered="1"/>
  <pageMargins left="0" right="0" top="0.7874015748031497" bottom="0" header="0" footer="0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222" customWidth="1"/>
    <col min="2" max="2" width="23.7109375" style="222" customWidth="1"/>
    <col min="3" max="5" width="13.7109375" style="222" customWidth="1"/>
    <col min="6" max="6" width="13.8515625" style="222" customWidth="1"/>
    <col min="7" max="7" width="13.7109375" style="222" customWidth="1"/>
    <col min="8" max="8" width="13.7109375" style="247" customWidth="1"/>
    <col min="9" max="14" width="13.7109375" style="222" customWidth="1"/>
    <col min="15" max="15" width="3.140625" style="222" customWidth="1"/>
    <col min="16" max="16" width="15.7109375" style="222" customWidth="1"/>
    <col min="17" max="16384" width="9.140625" style="222" customWidth="1"/>
  </cols>
  <sheetData>
    <row r="1" ht="12.75"/>
    <row r="2" spans="1:16" ht="15.75">
      <c r="A2" s="217"/>
      <c r="B2" s="218" t="s">
        <v>226</v>
      </c>
      <c r="C2" s="219"/>
      <c r="D2" s="219"/>
      <c r="E2" s="219"/>
      <c r="F2" s="219"/>
      <c r="G2" s="219"/>
      <c r="H2" s="220"/>
      <c r="I2" s="221"/>
      <c r="J2" s="221"/>
      <c r="K2" s="221"/>
      <c r="L2" s="221"/>
      <c r="M2" s="221"/>
      <c r="N2" s="221"/>
      <c r="O2" s="221"/>
      <c r="P2" s="221"/>
    </row>
    <row r="3" spans="1:16" ht="15.75">
      <c r="A3" s="217"/>
      <c r="B3" s="218" t="s">
        <v>227</v>
      </c>
      <c r="C3" s="219"/>
      <c r="D3" s="219"/>
      <c r="E3" s="219"/>
      <c r="F3" s="219"/>
      <c r="G3" s="219"/>
      <c r="H3" s="220"/>
      <c r="I3" s="221"/>
      <c r="J3" s="221"/>
      <c r="K3" s="221"/>
      <c r="L3" s="221"/>
      <c r="M3" s="221"/>
      <c r="N3" s="221"/>
      <c r="O3" s="221"/>
      <c r="P3" s="221"/>
    </row>
    <row r="4" spans="1:16" ht="12.75">
      <c r="A4" s="217"/>
      <c r="B4" s="223"/>
      <c r="C4" s="224"/>
      <c r="D4" s="224"/>
      <c r="E4" s="224"/>
      <c r="F4" s="224"/>
      <c r="G4" s="224"/>
      <c r="H4" s="225"/>
      <c r="I4" s="224"/>
      <c r="J4" s="224"/>
      <c r="K4" s="224"/>
      <c r="L4" s="224"/>
      <c r="M4" s="224"/>
      <c r="N4" s="224"/>
      <c r="O4" s="224"/>
      <c r="P4" s="224"/>
    </row>
    <row r="5" spans="1:16" ht="12.75">
      <c r="A5" s="217"/>
      <c r="B5" s="223" t="s">
        <v>228</v>
      </c>
      <c r="C5" s="224"/>
      <c r="D5" s="224"/>
      <c r="E5" s="224"/>
      <c r="F5" s="224"/>
      <c r="G5" s="224"/>
      <c r="H5" s="225"/>
      <c r="I5" s="224"/>
      <c r="J5" s="224"/>
      <c r="K5" s="224"/>
      <c r="L5" s="224"/>
      <c r="M5" s="224"/>
      <c r="N5" s="224"/>
      <c r="O5" s="224"/>
      <c r="P5" s="224"/>
    </row>
    <row r="6" spans="1:16" ht="12.75">
      <c r="A6" s="217"/>
      <c r="B6" s="223" t="s">
        <v>229</v>
      </c>
      <c r="C6" s="224"/>
      <c r="D6" s="224"/>
      <c r="E6" s="224"/>
      <c r="F6" s="224"/>
      <c r="G6" s="224"/>
      <c r="H6" s="225"/>
      <c r="I6" s="224"/>
      <c r="J6" s="224"/>
      <c r="K6" s="224"/>
      <c r="L6" s="224"/>
      <c r="M6" s="224"/>
      <c r="N6" s="224"/>
      <c r="O6" s="224"/>
      <c r="P6" s="224"/>
    </row>
    <row r="7" spans="1:16" ht="12.75">
      <c r="A7" s="217"/>
      <c r="B7" s="223" t="s">
        <v>230</v>
      </c>
      <c r="C7" s="224"/>
      <c r="D7" s="224"/>
      <c r="E7" s="224"/>
      <c r="F7" s="224"/>
      <c r="G7" s="224"/>
      <c r="H7" s="225"/>
      <c r="I7" s="224"/>
      <c r="J7" s="224"/>
      <c r="K7" s="224"/>
      <c r="L7" s="224"/>
      <c r="M7" s="224"/>
      <c r="N7" s="224"/>
      <c r="O7" s="224"/>
      <c r="P7" s="224"/>
    </row>
    <row r="8" spans="1:16" ht="12.75">
      <c r="A8" s="217"/>
      <c r="B8" s="223" t="s">
        <v>231</v>
      </c>
      <c r="C8" s="224"/>
      <c r="D8" s="224"/>
      <c r="E8" s="224"/>
      <c r="F8" s="224"/>
      <c r="G8" s="224"/>
      <c r="H8" s="225"/>
      <c r="I8" s="224"/>
      <c r="J8" s="224"/>
      <c r="K8" s="224"/>
      <c r="L8" s="224"/>
      <c r="M8" s="224"/>
      <c r="N8" s="224"/>
      <c r="O8" s="224"/>
      <c r="P8" s="224"/>
    </row>
    <row r="9" spans="1:16" ht="12.75">
      <c r="A9" s="217"/>
      <c r="B9" s="223" t="s">
        <v>232</v>
      </c>
      <c r="C9" s="224"/>
      <c r="D9" s="224"/>
      <c r="E9" s="224"/>
      <c r="F9" s="224"/>
      <c r="G9" s="224"/>
      <c r="H9" s="225"/>
      <c r="I9" s="224"/>
      <c r="J9" s="224"/>
      <c r="K9" s="224"/>
      <c r="L9" s="224"/>
      <c r="M9" s="224"/>
      <c r="N9" s="224"/>
      <c r="O9" s="224"/>
      <c r="P9" s="224"/>
    </row>
    <row r="10" spans="1:16" ht="12.75">
      <c r="A10" s="217"/>
      <c r="B10" s="223" t="s">
        <v>233</v>
      </c>
      <c r="C10" s="224"/>
      <c r="D10" s="224"/>
      <c r="E10" s="224"/>
      <c r="F10" s="224"/>
      <c r="G10" s="224"/>
      <c r="H10" s="225"/>
      <c r="I10" s="224"/>
      <c r="J10" s="224"/>
      <c r="K10" s="224"/>
      <c r="L10" s="224"/>
      <c r="M10" s="224"/>
      <c r="N10" s="224"/>
      <c r="O10" s="224"/>
      <c r="P10" s="224"/>
    </row>
    <row r="11" spans="1:16" ht="12.75">
      <c r="A11" s="217"/>
      <c r="B11" s="223" t="s">
        <v>234</v>
      </c>
      <c r="C11" s="224"/>
      <c r="D11" s="224"/>
      <c r="E11" s="224"/>
      <c r="F11" s="224"/>
      <c r="G11" s="224"/>
      <c r="H11" s="225"/>
      <c r="I11" s="224"/>
      <c r="J11" s="224"/>
      <c r="K11" s="224"/>
      <c r="L11" s="224"/>
      <c r="M11" s="224"/>
      <c r="N11" s="224"/>
      <c r="O11" s="224"/>
      <c r="P11" s="224"/>
    </row>
    <row r="12" spans="1:16" ht="13.5" thickBot="1">
      <c r="A12" s="217"/>
      <c r="B12" s="224"/>
      <c r="C12" s="224"/>
      <c r="D12" s="224"/>
      <c r="E12" s="224"/>
      <c r="F12" s="224"/>
      <c r="G12" s="224"/>
      <c r="H12" s="225"/>
      <c r="I12" s="224"/>
      <c r="J12" s="224"/>
      <c r="K12" s="224"/>
      <c r="L12" s="224"/>
      <c r="M12" s="224"/>
      <c r="N12" s="224"/>
      <c r="O12" s="224"/>
      <c r="P12" s="226" t="s">
        <v>78</v>
      </c>
    </row>
    <row r="13" spans="1:16" ht="15.75" thickBot="1">
      <c r="A13" s="217"/>
      <c r="B13" s="227" t="s">
        <v>235</v>
      </c>
      <c r="C13" s="228" t="s">
        <v>236</v>
      </c>
      <c r="D13" s="228" t="s">
        <v>237</v>
      </c>
      <c r="E13" s="228" t="s">
        <v>238</v>
      </c>
      <c r="F13" s="228" t="s">
        <v>239</v>
      </c>
      <c r="G13" s="228" t="s">
        <v>240</v>
      </c>
      <c r="H13" s="229" t="s">
        <v>241</v>
      </c>
      <c r="I13" s="228" t="s">
        <v>242</v>
      </c>
      <c r="J13" s="228" t="s">
        <v>243</v>
      </c>
      <c r="K13" s="228" t="s">
        <v>244</v>
      </c>
      <c r="L13" s="228" t="s">
        <v>245</v>
      </c>
      <c r="M13" s="228" t="s">
        <v>246</v>
      </c>
      <c r="N13" s="228" t="s">
        <v>247</v>
      </c>
      <c r="O13" s="228"/>
      <c r="P13" s="228" t="s">
        <v>248</v>
      </c>
    </row>
    <row r="14" spans="1:16" ht="12.75">
      <c r="A14" s="217"/>
      <c r="B14" s="230" t="s">
        <v>249</v>
      </c>
      <c r="C14" s="231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/>
      <c r="P14" s="232">
        <v>0</v>
      </c>
    </row>
    <row r="15" spans="1:16" ht="12.75">
      <c r="A15" s="217"/>
      <c r="B15" s="233" t="s">
        <v>250</v>
      </c>
      <c r="C15" s="234">
        <v>292352</v>
      </c>
      <c r="D15" s="235">
        <v>1523839</v>
      </c>
      <c r="E15" s="235">
        <v>5041383</v>
      </c>
      <c r="F15" s="235">
        <v>1948288</v>
      </c>
      <c r="G15" s="235">
        <v>260842</v>
      </c>
      <c r="H15" s="235">
        <v>86507</v>
      </c>
      <c r="I15" s="235">
        <v>8254</v>
      </c>
      <c r="J15" s="235">
        <v>3060</v>
      </c>
      <c r="K15" s="235">
        <v>2090</v>
      </c>
      <c r="L15" s="235">
        <v>2088347</v>
      </c>
      <c r="M15" s="235">
        <v>88597</v>
      </c>
      <c r="N15" s="235">
        <v>9166615</v>
      </c>
      <c r="O15" s="235"/>
      <c r="P15" s="235">
        <v>9166615</v>
      </c>
    </row>
    <row r="16" spans="1:16" ht="12.75">
      <c r="A16" s="217"/>
      <c r="B16" s="236" t="s">
        <v>251</v>
      </c>
      <c r="C16" s="234">
        <v>285802</v>
      </c>
      <c r="D16" s="235">
        <v>1540914</v>
      </c>
      <c r="E16" s="235">
        <v>5041383</v>
      </c>
      <c r="F16" s="235">
        <v>1949526</v>
      </c>
      <c r="G16" s="235">
        <v>241478</v>
      </c>
      <c r="H16" s="235">
        <v>90025</v>
      </c>
      <c r="I16" s="235">
        <v>10678</v>
      </c>
      <c r="J16" s="235">
        <v>6475</v>
      </c>
      <c r="K16" s="235">
        <v>2090</v>
      </c>
      <c r="L16" s="235">
        <v>2085347</v>
      </c>
      <c r="M16" s="235">
        <v>92115</v>
      </c>
      <c r="N16" s="235">
        <v>9168371</v>
      </c>
      <c r="O16" s="235"/>
      <c r="P16" s="235">
        <v>9168371</v>
      </c>
    </row>
    <row r="17" spans="1:16" ht="12.75">
      <c r="A17" s="217"/>
      <c r="B17" s="237" t="s">
        <v>252</v>
      </c>
      <c r="C17" s="234">
        <v>170194.54</v>
      </c>
      <c r="D17" s="235">
        <v>690360.41</v>
      </c>
      <c r="E17" s="235">
        <v>2222747.66</v>
      </c>
      <c r="F17" s="235">
        <v>834272.99</v>
      </c>
      <c r="G17" s="235">
        <v>120431.5</v>
      </c>
      <c r="H17" s="235">
        <v>37907.2</v>
      </c>
      <c r="I17" s="235">
        <v>5910.61</v>
      </c>
      <c r="J17" s="235">
        <v>2739.16</v>
      </c>
      <c r="K17" s="235">
        <v>673.2</v>
      </c>
      <c r="L17" s="235">
        <v>989636.22</v>
      </c>
      <c r="M17" s="235">
        <v>38580.4</v>
      </c>
      <c r="N17" s="235">
        <v>4085237.27</v>
      </c>
      <c r="O17" s="235"/>
      <c r="P17" s="238">
        <v>4085237.27</v>
      </c>
    </row>
    <row r="18" spans="1:16" ht="12.75">
      <c r="A18" s="217"/>
      <c r="B18" s="239" t="s">
        <v>253</v>
      </c>
      <c r="C18" s="240">
        <v>59.5498</v>
      </c>
      <c r="D18" s="241">
        <v>44.802</v>
      </c>
      <c r="E18" s="241">
        <v>44.09</v>
      </c>
      <c r="F18" s="241">
        <v>42.7936</v>
      </c>
      <c r="G18" s="241">
        <v>49.8727</v>
      </c>
      <c r="H18" s="241">
        <v>42.1074</v>
      </c>
      <c r="I18" s="241">
        <v>55.3532</v>
      </c>
      <c r="J18" s="241">
        <v>42.3036</v>
      </c>
      <c r="K18" s="241">
        <v>32.2105</v>
      </c>
      <c r="L18" s="241">
        <v>47.4567</v>
      </c>
      <c r="M18" s="241">
        <v>41.8829</v>
      </c>
      <c r="N18" s="241">
        <v>44.5579</v>
      </c>
      <c r="O18" s="241"/>
      <c r="P18" s="241">
        <v>44.5579</v>
      </c>
    </row>
    <row r="19" spans="1:16" ht="12.75">
      <c r="A19" s="217"/>
      <c r="B19" s="230" t="s">
        <v>254</v>
      </c>
      <c r="C19" s="242">
        <v>0</v>
      </c>
      <c r="D19" s="242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  <c r="L19" s="242">
        <v>0</v>
      </c>
      <c r="M19" s="242">
        <v>0</v>
      </c>
      <c r="N19" s="242">
        <v>0</v>
      </c>
      <c r="O19" s="242"/>
      <c r="P19" s="242">
        <v>0</v>
      </c>
    </row>
    <row r="20" spans="1:16" ht="12.75">
      <c r="A20" s="217"/>
      <c r="B20" s="233" t="s">
        <v>250</v>
      </c>
      <c r="C20" s="235">
        <v>113702</v>
      </c>
      <c r="D20" s="235">
        <v>279569</v>
      </c>
      <c r="E20" s="235">
        <v>1488402</v>
      </c>
      <c r="F20" s="235">
        <v>572777</v>
      </c>
      <c r="G20" s="235">
        <v>75350</v>
      </c>
      <c r="H20" s="235">
        <v>13257</v>
      </c>
      <c r="I20" s="235">
        <v>12934</v>
      </c>
      <c r="J20" s="235">
        <v>8600</v>
      </c>
      <c r="K20" s="235">
        <v>900</v>
      </c>
      <c r="L20" s="235">
        <v>490155</v>
      </c>
      <c r="M20" s="235">
        <v>14157</v>
      </c>
      <c r="N20" s="235">
        <v>2565491</v>
      </c>
      <c r="O20" s="235"/>
      <c r="P20" s="235">
        <v>2565491</v>
      </c>
    </row>
    <row r="21" spans="1:16" ht="12.75">
      <c r="A21" s="217"/>
      <c r="B21" s="236" t="s">
        <v>251</v>
      </c>
      <c r="C21" s="235">
        <v>112702</v>
      </c>
      <c r="D21" s="235">
        <v>278569</v>
      </c>
      <c r="E21" s="235">
        <v>1488402</v>
      </c>
      <c r="F21" s="235">
        <v>572777</v>
      </c>
      <c r="G21" s="235">
        <v>75350</v>
      </c>
      <c r="H21" s="235">
        <v>15257</v>
      </c>
      <c r="I21" s="235">
        <v>14338</v>
      </c>
      <c r="J21" s="235">
        <v>7196</v>
      </c>
      <c r="K21" s="235">
        <v>900</v>
      </c>
      <c r="L21" s="235">
        <v>488155</v>
      </c>
      <c r="M21" s="235">
        <v>16157</v>
      </c>
      <c r="N21" s="235">
        <v>2565491</v>
      </c>
      <c r="O21" s="235"/>
      <c r="P21" s="235">
        <v>2565491</v>
      </c>
    </row>
    <row r="22" spans="1:16" ht="12.75">
      <c r="A22" s="217"/>
      <c r="B22" s="237" t="s">
        <v>255</v>
      </c>
      <c r="C22" s="235">
        <v>36774.87</v>
      </c>
      <c r="D22" s="235">
        <v>105075.16</v>
      </c>
      <c r="E22" s="235">
        <v>684759.23</v>
      </c>
      <c r="F22" s="235">
        <v>259363.39</v>
      </c>
      <c r="G22" s="235">
        <v>37002.86</v>
      </c>
      <c r="H22" s="235">
        <v>8461.02</v>
      </c>
      <c r="I22" s="235">
        <v>9267.35</v>
      </c>
      <c r="J22" s="235">
        <v>907.77</v>
      </c>
      <c r="K22" s="235">
        <v>363</v>
      </c>
      <c r="L22" s="235">
        <v>189028.01</v>
      </c>
      <c r="M22" s="235">
        <v>8824.02</v>
      </c>
      <c r="N22" s="235">
        <v>1141974.65</v>
      </c>
      <c r="O22" s="235"/>
      <c r="P22" s="238">
        <v>1141974.65</v>
      </c>
    </row>
    <row r="23" spans="1:16" ht="12.75">
      <c r="A23" s="217"/>
      <c r="B23" s="239" t="s">
        <v>256</v>
      </c>
      <c r="C23" s="241">
        <v>32.6302</v>
      </c>
      <c r="D23" s="241">
        <v>37.7196</v>
      </c>
      <c r="E23" s="241">
        <v>46.0063</v>
      </c>
      <c r="F23" s="241">
        <v>45.2817</v>
      </c>
      <c r="G23" s="241">
        <v>49.108</v>
      </c>
      <c r="H23" s="241">
        <v>55.4566</v>
      </c>
      <c r="I23" s="241">
        <v>64.6349</v>
      </c>
      <c r="J23" s="241">
        <v>12.6149</v>
      </c>
      <c r="K23" s="241">
        <v>40.3333</v>
      </c>
      <c r="L23" s="241">
        <v>38.7229</v>
      </c>
      <c r="M23" s="241">
        <v>54.6142</v>
      </c>
      <c r="N23" s="241">
        <v>44.5129</v>
      </c>
      <c r="O23" s="241"/>
      <c r="P23" s="241">
        <v>44.5129</v>
      </c>
    </row>
    <row r="24" spans="1:16" ht="12.75">
      <c r="A24" s="217"/>
      <c r="B24" s="230" t="s">
        <v>257</v>
      </c>
      <c r="C24" s="242">
        <v>0</v>
      </c>
      <c r="D24" s="242">
        <v>0</v>
      </c>
      <c r="E24" s="242">
        <v>0</v>
      </c>
      <c r="F24" s="242">
        <v>0</v>
      </c>
      <c r="G24" s="242">
        <v>0</v>
      </c>
      <c r="H24" s="242">
        <v>0</v>
      </c>
      <c r="I24" s="242">
        <v>0</v>
      </c>
      <c r="J24" s="242">
        <v>0</v>
      </c>
      <c r="K24" s="242">
        <v>0</v>
      </c>
      <c r="L24" s="242">
        <v>0</v>
      </c>
      <c r="M24" s="242">
        <v>0</v>
      </c>
      <c r="N24" s="242">
        <v>0</v>
      </c>
      <c r="O24" s="242"/>
      <c r="P24" s="242">
        <v>0</v>
      </c>
    </row>
    <row r="25" spans="1:16" ht="12.75">
      <c r="A25" s="217"/>
      <c r="B25" s="233" t="s">
        <v>250</v>
      </c>
      <c r="C25" s="235">
        <v>68379</v>
      </c>
      <c r="D25" s="235">
        <v>167674</v>
      </c>
      <c r="E25" s="235">
        <v>689435</v>
      </c>
      <c r="F25" s="235">
        <v>263559</v>
      </c>
      <c r="G25" s="235">
        <v>37823</v>
      </c>
      <c r="H25" s="235">
        <v>4059</v>
      </c>
      <c r="I25" s="235">
        <v>7069</v>
      </c>
      <c r="J25" s="235">
        <v>500</v>
      </c>
      <c r="K25" s="235">
        <v>650</v>
      </c>
      <c r="L25" s="235">
        <v>281445</v>
      </c>
      <c r="M25" s="235">
        <v>4709</v>
      </c>
      <c r="N25" s="235">
        <v>1239148</v>
      </c>
      <c r="O25" s="235"/>
      <c r="P25" s="235">
        <v>1239148</v>
      </c>
    </row>
    <row r="26" spans="1:16" ht="12.75">
      <c r="A26" s="217"/>
      <c r="B26" s="236" t="s">
        <v>251</v>
      </c>
      <c r="C26" s="235">
        <v>74009</v>
      </c>
      <c r="D26" s="235">
        <v>159924</v>
      </c>
      <c r="E26" s="235">
        <v>689435</v>
      </c>
      <c r="F26" s="235">
        <v>264727</v>
      </c>
      <c r="G26" s="235">
        <v>37823</v>
      </c>
      <c r="H26" s="235">
        <v>10679</v>
      </c>
      <c r="I26" s="235">
        <v>6009</v>
      </c>
      <c r="J26" s="235">
        <v>150</v>
      </c>
      <c r="K26" s="235">
        <v>650</v>
      </c>
      <c r="L26" s="235">
        <v>277915</v>
      </c>
      <c r="M26" s="235">
        <v>11329</v>
      </c>
      <c r="N26" s="235">
        <v>1243406</v>
      </c>
      <c r="O26" s="235"/>
      <c r="P26" s="235">
        <v>1243406</v>
      </c>
    </row>
    <row r="27" spans="1:16" ht="12.75">
      <c r="A27" s="217"/>
      <c r="B27" s="237" t="s">
        <v>255</v>
      </c>
      <c r="C27" s="235">
        <v>32383.7</v>
      </c>
      <c r="D27" s="235">
        <v>59192.13</v>
      </c>
      <c r="E27" s="235">
        <v>321349.36</v>
      </c>
      <c r="F27" s="235">
        <v>122440.57</v>
      </c>
      <c r="G27" s="235">
        <v>18849.33</v>
      </c>
      <c r="H27" s="235">
        <v>4325.07</v>
      </c>
      <c r="I27" s="235">
        <v>3208.95</v>
      </c>
      <c r="J27" s="235">
        <v>135</v>
      </c>
      <c r="K27" s="235">
        <v>254.1</v>
      </c>
      <c r="L27" s="235">
        <v>113769.11</v>
      </c>
      <c r="M27" s="235">
        <v>4579.17</v>
      </c>
      <c r="N27" s="235">
        <v>562138.21</v>
      </c>
      <c r="O27" s="235"/>
      <c r="P27" s="238">
        <v>562138.21</v>
      </c>
    </row>
    <row r="28" spans="1:16" ht="12.75">
      <c r="A28" s="217"/>
      <c r="B28" s="239" t="s">
        <v>256</v>
      </c>
      <c r="C28" s="241">
        <v>43.7564</v>
      </c>
      <c r="D28" s="241">
        <v>37.0127</v>
      </c>
      <c r="E28" s="241">
        <v>46.6105</v>
      </c>
      <c r="F28" s="241">
        <v>46.2516</v>
      </c>
      <c r="G28" s="241">
        <v>49.8356</v>
      </c>
      <c r="H28" s="241">
        <v>40.5007</v>
      </c>
      <c r="I28" s="241">
        <v>53.4024</v>
      </c>
      <c r="J28" s="241">
        <v>90</v>
      </c>
      <c r="K28" s="241">
        <v>39.0923</v>
      </c>
      <c r="L28" s="241">
        <v>40.9367</v>
      </c>
      <c r="M28" s="241">
        <v>40.4199</v>
      </c>
      <c r="N28" s="241">
        <v>45.2095</v>
      </c>
      <c r="O28" s="241"/>
      <c r="P28" s="241">
        <v>45.2095</v>
      </c>
    </row>
    <row r="29" spans="1:16" ht="12.75">
      <c r="A29" s="217"/>
      <c r="B29" s="230" t="s">
        <v>258</v>
      </c>
      <c r="C29" s="242">
        <v>0</v>
      </c>
      <c r="D29" s="242">
        <v>0</v>
      </c>
      <c r="E29" s="242">
        <v>0</v>
      </c>
      <c r="F29" s="242">
        <v>0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0</v>
      </c>
      <c r="N29" s="242">
        <v>0</v>
      </c>
      <c r="O29" s="242"/>
      <c r="P29" s="242">
        <v>0</v>
      </c>
    </row>
    <row r="30" spans="1:16" ht="12.75">
      <c r="A30" s="217"/>
      <c r="B30" s="233" t="s">
        <v>250</v>
      </c>
      <c r="C30" s="235">
        <v>53132</v>
      </c>
      <c r="D30" s="235">
        <v>247240</v>
      </c>
      <c r="E30" s="235">
        <v>813402</v>
      </c>
      <c r="F30" s="235">
        <v>313630</v>
      </c>
      <c r="G30" s="235">
        <v>45477</v>
      </c>
      <c r="H30" s="235">
        <v>12430</v>
      </c>
      <c r="I30" s="235">
        <v>4796</v>
      </c>
      <c r="J30" s="235">
        <v>278</v>
      </c>
      <c r="K30" s="235"/>
      <c r="L30" s="235">
        <v>350923</v>
      </c>
      <c r="M30" s="235">
        <v>12430</v>
      </c>
      <c r="N30" s="235">
        <v>1490385</v>
      </c>
      <c r="O30" s="235"/>
      <c r="P30" s="235">
        <v>1490385</v>
      </c>
    </row>
    <row r="31" spans="1:16" ht="12.75">
      <c r="A31" s="217"/>
      <c r="B31" s="236" t="s">
        <v>251</v>
      </c>
      <c r="C31" s="235">
        <v>53337</v>
      </c>
      <c r="D31" s="235">
        <v>246035</v>
      </c>
      <c r="E31" s="235">
        <v>813402</v>
      </c>
      <c r="F31" s="235">
        <v>313630</v>
      </c>
      <c r="G31" s="235">
        <v>45477</v>
      </c>
      <c r="H31" s="235">
        <v>12430</v>
      </c>
      <c r="I31" s="235">
        <v>5796</v>
      </c>
      <c r="J31" s="235">
        <v>278</v>
      </c>
      <c r="K31" s="235"/>
      <c r="L31" s="235">
        <v>350923</v>
      </c>
      <c r="M31" s="235">
        <v>12430</v>
      </c>
      <c r="N31" s="235">
        <v>1490385</v>
      </c>
      <c r="O31" s="235"/>
      <c r="P31" s="235">
        <v>1490385</v>
      </c>
    </row>
    <row r="32" spans="1:16" ht="12.75">
      <c r="A32" s="217"/>
      <c r="B32" s="237" t="s">
        <v>255</v>
      </c>
      <c r="C32" s="235">
        <v>21147.21</v>
      </c>
      <c r="D32" s="235">
        <v>103025.11</v>
      </c>
      <c r="E32" s="235">
        <v>371830.53</v>
      </c>
      <c r="F32" s="235">
        <v>143626.6</v>
      </c>
      <c r="G32" s="235">
        <v>20543.97</v>
      </c>
      <c r="H32" s="235">
        <v>3320.87</v>
      </c>
      <c r="I32" s="235">
        <v>2220.01</v>
      </c>
      <c r="J32" s="235">
        <v>153.81</v>
      </c>
      <c r="K32" s="235"/>
      <c r="L32" s="235">
        <v>147090.11</v>
      </c>
      <c r="M32" s="235">
        <v>3320.87</v>
      </c>
      <c r="N32" s="235">
        <v>665868.11</v>
      </c>
      <c r="O32" s="235"/>
      <c r="P32" s="238">
        <v>665868.11</v>
      </c>
    </row>
    <row r="33" spans="1:16" ht="12.75">
      <c r="A33" s="217"/>
      <c r="B33" s="239" t="s">
        <v>256</v>
      </c>
      <c r="C33" s="241">
        <v>39.6483</v>
      </c>
      <c r="D33" s="241">
        <v>41.8742</v>
      </c>
      <c r="E33" s="241">
        <v>45.713</v>
      </c>
      <c r="F33" s="241">
        <v>45.7949</v>
      </c>
      <c r="G33" s="241">
        <v>45.1744</v>
      </c>
      <c r="H33" s="241">
        <v>26.7166</v>
      </c>
      <c r="I33" s="241">
        <v>38.3024</v>
      </c>
      <c r="J33" s="241">
        <v>55.3273</v>
      </c>
      <c r="K33" s="241"/>
      <c r="L33" s="241">
        <v>41.9152</v>
      </c>
      <c r="M33" s="241">
        <v>26.7166</v>
      </c>
      <c r="N33" s="241">
        <v>44.6776</v>
      </c>
      <c r="O33" s="241"/>
      <c r="P33" s="241">
        <v>44.6776</v>
      </c>
    </row>
    <row r="34" spans="1:16" ht="12.75">
      <c r="A34" s="217"/>
      <c r="B34" s="230" t="s">
        <v>259</v>
      </c>
      <c r="C34" s="242">
        <v>0</v>
      </c>
      <c r="D34" s="242">
        <v>0</v>
      </c>
      <c r="E34" s="242">
        <v>0</v>
      </c>
      <c r="F34" s="242">
        <v>0</v>
      </c>
      <c r="G34" s="242">
        <v>0</v>
      </c>
      <c r="H34" s="242">
        <v>0</v>
      </c>
      <c r="I34" s="242">
        <v>0</v>
      </c>
      <c r="J34" s="242">
        <v>0</v>
      </c>
      <c r="K34" s="242">
        <v>0</v>
      </c>
      <c r="L34" s="242">
        <v>0</v>
      </c>
      <c r="M34" s="242">
        <v>0</v>
      </c>
      <c r="N34" s="242">
        <v>0</v>
      </c>
      <c r="O34" s="242"/>
      <c r="P34" s="242">
        <v>0</v>
      </c>
    </row>
    <row r="35" spans="1:16" ht="12.75">
      <c r="A35" s="217"/>
      <c r="B35" s="233" t="s">
        <v>250</v>
      </c>
      <c r="C35" s="235">
        <v>28814</v>
      </c>
      <c r="D35" s="235">
        <v>262573</v>
      </c>
      <c r="E35" s="235">
        <v>857353</v>
      </c>
      <c r="F35" s="235">
        <v>330264</v>
      </c>
      <c r="G35" s="235">
        <v>41146</v>
      </c>
      <c r="H35" s="235">
        <v>11165</v>
      </c>
      <c r="I35" s="235">
        <v>730</v>
      </c>
      <c r="J35" s="235">
        <v>1000</v>
      </c>
      <c r="K35" s="235"/>
      <c r="L35" s="235">
        <v>334263</v>
      </c>
      <c r="M35" s="235">
        <v>11165</v>
      </c>
      <c r="N35" s="235">
        <v>1533045</v>
      </c>
      <c r="O35" s="235"/>
      <c r="P35" s="235">
        <v>1533045</v>
      </c>
    </row>
    <row r="36" spans="1:16" ht="12.75">
      <c r="A36" s="217"/>
      <c r="B36" s="236" t="s">
        <v>251</v>
      </c>
      <c r="C36" s="235">
        <v>29952</v>
      </c>
      <c r="D36" s="235">
        <v>260443</v>
      </c>
      <c r="E36" s="235">
        <v>857353</v>
      </c>
      <c r="F36" s="235">
        <v>330264</v>
      </c>
      <c r="G36" s="235">
        <v>41146</v>
      </c>
      <c r="H36" s="235">
        <v>12165</v>
      </c>
      <c r="I36" s="235">
        <v>722</v>
      </c>
      <c r="J36" s="235">
        <v>1000</v>
      </c>
      <c r="K36" s="235"/>
      <c r="L36" s="235">
        <v>333263</v>
      </c>
      <c r="M36" s="235">
        <v>12165</v>
      </c>
      <c r="N36" s="235">
        <v>1533045</v>
      </c>
      <c r="O36" s="235"/>
      <c r="P36" s="235">
        <v>1533045</v>
      </c>
    </row>
    <row r="37" spans="1:16" ht="12.75">
      <c r="A37" s="217"/>
      <c r="B37" s="237" t="s">
        <v>255</v>
      </c>
      <c r="C37" s="235">
        <v>9271.64</v>
      </c>
      <c r="D37" s="235">
        <v>122593.49</v>
      </c>
      <c r="E37" s="235">
        <v>386754.17</v>
      </c>
      <c r="F37" s="235">
        <v>144653.33</v>
      </c>
      <c r="G37" s="235">
        <v>20535.53</v>
      </c>
      <c r="H37" s="235">
        <v>5726.15</v>
      </c>
      <c r="I37" s="235">
        <v>464.09</v>
      </c>
      <c r="J37" s="235">
        <v>2.23</v>
      </c>
      <c r="K37" s="235"/>
      <c r="L37" s="235">
        <v>152866.98</v>
      </c>
      <c r="M37" s="235">
        <v>5726.15</v>
      </c>
      <c r="N37" s="235">
        <v>690000.63</v>
      </c>
      <c r="O37" s="235"/>
      <c r="P37" s="238">
        <v>690000.63</v>
      </c>
    </row>
    <row r="38" spans="1:16" ht="12.75">
      <c r="A38" s="217"/>
      <c r="B38" s="239" t="s">
        <v>256</v>
      </c>
      <c r="C38" s="241">
        <v>30.955</v>
      </c>
      <c r="D38" s="241">
        <v>47.0711</v>
      </c>
      <c r="E38" s="241">
        <v>45.1103</v>
      </c>
      <c r="F38" s="241">
        <v>43.7993</v>
      </c>
      <c r="G38" s="241">
        <v>49.9089</v>
      </c>
      <c r="H38" s="241">
        <v>47.0707</v>
      </c>
      <c r="I38" s="241">
        <v>64.2784</v>
      </c>
      <c r="J38" s="241">
        <v>0.223</v>
      </c>
      <c r="K38" s="241"/>
      <c r="L38" s="241">
        <v>45.8698</v>
      </c>
      <c r="M38" s="241">
        <v>47.0707</v>
      </c>
      <c r="N38" s="241">
        <v>45.0085</v>
      </c>
      <c r="O38" s="241"/>
      <c r="P38" s="241">
        <v>45.0085</v>
      </c>
    </row>
    <row r="39" spans="1:16" ht="12.75">
      <c r="A39" s="217"/>
      <c r="B39" s="230" t="s">
        <v>260</v>
      </c>
      <c r="C39" s="242">
        <v>0</v>
      </c>
      <c r="D39" s="242">
        <v>0</v>
      </c>
      <c r="E39" s="242">
        <v>0</v>
      </c>
      <c r="F39" s="242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/>
      <c r="P39" s="242">
        <v>0</v>
      </c>
    </row>
    <row r="40" spans="1:16" ht="12.75">
      <c r="A40" s="217"/>
      <c r="B40" s="233" t="s">
        <v>250</v>
      </c>
      <c r="C40" s="235">
        <v>101245</v>
      </c>
      <c r="D40" s="235">
        <v>209628</v>
      </c>
      <c r="E40" s="235">
        <v>1210104</v>
      </c>
      <c r="F40" s="235">
        <v>467803</v>
      </c>
      <c r="G40" s="235">
        <v>65282</v>
      </c>
      <c r="H40" s="235">
        <v>20674</v>
      </c>
      <c r="I40" s="235">
        <v>5911</v>
      </c>
      <c r="J40" s="235">
        <v>2300</v>
      </c>
      <c r="K40" s="235"/>
      <c r="L40" s="235">
        <v>384366</v>
      </c>
      <c r="M40" s="235">
        <v>20674</v>
      </c>
      <c r="N40" s="235">
        <v>2082947</v>
      </c>
      <c r="O40" s="235"/>
      <c r="P40" s="235">
        <v>2082947</v>
      </c>
    </row>
    <row r="41" spans="1:16" ht="12.75">
      <c r="A41" s="217"/>
      <c r="B41" s="236" t="s">
        <v>251</v>
      </c>
      <c r="C41" s="235">
        <v>99618</v>
      </c>
      <c r="D41" s="235">
        <v>207528</v>
      </c>
      <c r="E41" s="235">
        <v>1210104</v>
      </c>
      <c r="F41" s="235">
        <v>467803</v>
      </c>
      <c r="G41" s="235">
        <v>65282</v>
      </c>
      <c r="H41" s="235">
        <v>20674</v>
      </c>
      <c r="I41" s="235">
        <v>9638</v>
      </c>
      <c r="J41" s="235">
        <v>2300</v>
      </c>
      <c r="K41" s="235"/>
      <c r="L41" s="235">
        <v>384366</v>
      </c>
      <c r="M41" s="235">
        <v>20674</v>
      </c>
      <c r="N41" s="235">
        <v>2082947</v>
      </c>
      <c r="O41" s="235"/>
      <c r="P41" s="235">
        <v>2082947</v>
      </c>
    </row>
    <row r="42" spans="1:16" ht="12.75">
      <c r="A42" s="217"/>
      <c r="B42" s="237" t="s">
        <v>255</v>
      </c>
      <c r="C42" s="235">
        <v>42309.35</v>
      </c>
      <c r="D42" s="235">
        <v>89103.25</v>
      </c>
      <c r="E42" s="235">
        <v>556974.31</v>
      </c>
      <c r="F42" s="235">
        <v>214504.96</v>
      </c>
      <c r="G42" s="235">
        <v>28896.32</v>
      </c>
      <c r="H42" s="235">
        <v>5041.41</v>
      </c>
      <c r="I42" s="235">
        <v>6728.65</v>
      </c>
      <c r="J42" s="235">
        <v>473.45</v>
      </c>
      <c r="K42" s="235"/>
      <c r="L42" s="235">
        <v>167511.02</v>
      </c>
      <c r="M42" s="235">
        <v>5041.41</v>
      </c>
      <c r="N42" s="235">
        <v>944031.7</v>
      </c>
      <c r="O42" s="235"/>
      <c r="P42" s="238">
        <v>944031.7</v>
      </c>
    </row>
    <row r="43" spans="1:16" ht="12.75">
      <c r="A43" s="217"/>
      <c r="B43" s="239" t="s">
        <v>256</v>
      </c>
      <c r="C43" s="241">
        <v>42.4716</v>
      </c>
      <c r="D43" s="241">
        <v>42.9355</v>
      </c>
      <c r="E43" s="241">
        <v>46.027</v>
      </c>
      <c r="F43" s="241">
        <v>45.8537</v>
      </c>
      <c r="G43" s="241">
        <v>44.2638</v>
      </c>
      <c r="H43" s="241">
        <v>24.3853</v>
      </c>
      <c r="I43" s="241">
        <v>69.8138</v>
      </c>
      <c r="J43" s="241">
        <v>20.5848</v>
      </c>
      <c r="K43" s="241"/>
      <c r="L43" s="241">
        <v>43.5811</v>
      </c>
      <c r="M43" s="241">
        <v>24.3853</v>
      </c>
      <c r="N43" s="241">
        <v>45.3219</v>
      </c>
      <c r="O43" s="241"/>
      <c r="P43" s="241">
        <v>45.3219</v>
      </c>
    </row>
    <row r="44" spans="1:16" ht="12.75">
      <c r="A44" s="217"/>
      <c r="B44" s="230" t="s">
        <v>261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242"/>
      <c r="P44" s="242">
        <v>0</v>
      </c>
    </row>
    <row r="45" spans="1:16" ht="12.75">
      <c r="A45" s="217"/>
      <c r="B45" s="233" t="s">
        <v>250</v>
      </c>
      <c r="C45" s="235">
        <v>83618</v>
      </c>
      <c r="D45" s="235">
        <v>191856</v>
      </c>
      <c r="E45" s="235">
        <v>1093480</v>
      </c>
      <c r="F45" s="235">
        <v>422809</v>
      </c>
      <c r="G45" s="235">
        <v>56316</v>
      </c>
      <c r="H45" s="235">
        <v>15239</v>
      </c>
      <c r="I45" s="235">
        <v>11810</v>
      </c>
      <c r="J45" s="235">
        <v>5300</v>
      </c>
      <c r="K45" s="235">
        <v>900</v>
      </c>
      <c r="L45" s="235">
        <v>348900</v>
      </c>
      <c r="M45" s="235">
        <v>16139</v>
      </c>
      <c r="N45" s="235">
        <v>1881328</v>
      </c>
      <c r="O45" s="235"/>
      <c r="P45" s="235">
        <v>1881328</v>
      </c>
    </row>
    <row r="46" spans="1:16" ht="12.75">
      <c r="A46" s="217"/>
      <c r="B46" s="236" t="s">
        <v>251</v>
      </c>
      <c r="C46" s="235">
        <v>83834</v>
      </c>
      <c r="D46" s="235">
        <v>194586</v>
      </c>
      <c r="E46" s="235">
        <v>1093480</v>
      </c>
      <c r="F46" s="235">
        <v>422809</v>
      </c>
      <c r="G46" s="235">
        <v>56316</v>
      </c>
      <c r="H46" s="235">
        <v>15239</v>
      </c>
      <c r="I46" s="235">
        <v>11864</v>
      </c>
      <c r="J46" s="235">
        <v>5300</v>
      </c>
      <c r="K46" s="235">
        <v>900</v>
      </c>
      <c r="L46" s="235">
        <v>351900</v>
      </c>
      <c r="M46" s="235">
        <v>16139</v>
      </c>
      <c r="N46" s="235">
        <v>1884328</v>
      </c>
      <c r="O46" s="235"/>
      <c r="P46" s="235">
        <v>1884328</v>
      </c>
    </row>
    <row r="47" spans="1:16" ht="12.75">
      <c r="A47" s="217"/>
      <c r="B47" s="237" t="s">
        <v>255</v>
      </c>
      <c r="C47" s="235">
        <v>29416.2</v>
      </c>
      <c r="D47" s="235">
        <v>78864.5</v>
      </c>
      <c r="E47" s="235">
        <v>493307.09</v>
      </c>
      <c r="F47" s="235">
        <v>188119.57</v>
      </c>
      <c r="G47" s="235">
        <v>26104.81</v>
      </c>
      <c r="H47" s="235">
        <v>5050.83</v>
      </c>
      <c r="I47" s="235">
        <v>2839.81</v>
      </c>
      <c r="J47" s="235">
        <v>2706.3</v>
      </c>
      <c r="K47" s="235">
        <v>283.8</v>
      </c>
      <c r="L47" s="235">
        <v>139931.62</v>
      </c>
      <c r="M47" s="235">
        <v>5334.63</v>
      </c>
      <c r="N47" s="235">
        <v>826692.91</v>
      </c>
      <c r="O47" s="235"/>
      <c r="P47" s="238">
        <v>826692.91</v>
      </c>
    </row>
    <row r="48" spans="1:16" ht="12.75">
      <c r="A48" s="217"/>
      <c r="B48" s="239" t="s">
        <v>256</v>
      </c>
      <c r="C48" s="241">
        <v>35.0886</v>
      </c>
      <c r="D48" s="241">
        <v>40.5294</v>
      </c>
      <c r="E48" s="241">
        <v>45.1135</v>
      </c>
      <c r="F48" s="241">
        <v>44.4928</v>
      </c>
      <c r="G48" s="241">
        <v>46.3542</v>
      </c>
      <c r="H48" s="241">
        <v>33.1441</v>
      </c>
      <c r="I48" s="241">
        <v>23.9364</v>
      </c>
      <c r="J48" s="241">
        <v>51.0623</v>
      </c>
      <c r="K48" s="241">
        <v>31.5333</v>
      </c>
      <c r="L48" s="241">
        <v>39.7646</v>
      </c>
      <c r="M48" s="241">
        <v>33.0543</v>
      </c>
      <c r="N48" s="241">
        <v>43.872</v>
      </c>
      <c r="O48" s="241"/>
      <c r="P48" s="241">
        <v>43.872</v>
      </c>
    </row>
    <row r="49" spans="1:16" ht="12.75">
      <c r="A49" s="217"/>
      <c r="B49" s="230" t="s">
        <v>262</v>
      </c>
      <c r="C49" s="242">
        <v>0</v>
      </c>
      <c r="D49" s="242">
        <v>0</v>
      </c>
      <c r="E49" s="242">
        <v>0</v>
      </c>
      <c r="F49" s="242">
        <v>0</v>
      </c>
      <c r="G49" s="242">
        <v>0</v>
      </c>
      <c r="H49" s="242">
        <v>0</v>
      </c>
      <c r="I49" s="242">
        <v>0</v>
      </c>
      <c r="J49" s="242">
        <v>0</v>
      </c>
      <c r="K49" s="242">
        <v>0</v>
      </c>
      <c r="L49" s="242">
        <v>0</v>
      </c>
      <c r="M49" s="242">
        <v>0</v>
      </c>
      <c r="N49" s="242">
        <v>0</v>
      </c>
      <c r="O49" s="242"/>
      <c r="P49" s="242">
        <v>0</v>
      </c>
    </row>
    <row r="50" spans="1:16" ht="12.75">
      <c r="A50" s="217"/>
      <c r="B50" s="233" t="s">
        <v>250</v>
      </c>
      <c r="C50" s="235">
        <v>31738</v>
      </c>
      <c r="D50" s="235">
        <v>300183</v>
      </c>
      <c r="E50" s="235">
        <v>971024</v>
      </c>
      <c r="F50" s="235">
        <v>372337</v>
      </c>
      <c r="G50" s="235">
        <v>49724</v>
      </c>
      <c r="H50" s="235">
        <v>7909</v>
      </c>
      <c r="I50" s="235">
        <v>8635</v>
      </c>
      <c r="J50" s="235">
        <v>2650</v>
      </c>
      <c r="K50" s="235"/>
      <c r="L50" s="235">
        <v>392930</v>
      </c>
      <c r="M50" s="235">
        <v>7909</v>
      </c>
      <c r="N50" s="235">
        <v>1744200</v>
      </c>
      <c r="O50" s="235"/>
      <c r="P50" s="235">
        <v>1744200</v>
      </c>
    </row>
    <row r="51" spans="1:16" ht="12.75">
      <c r="A51" s="217"/>
      <c r="B51" s="236" t="s">
        <v>251</v>
      </c>
      <c r="C51" s="235">
        <v>31768</v>
      </c>
      <c r="D51" s="235">
        <v>303553</v>
      </c>
      <c r="E51" s="235">
        <v>971024</v>
      </c>
      <c r="F51" s="235">
        <v>372337</v>
      </c>
      <c r="G51" s="235">
        <v>49724</v>
      </c>
      <c r="H51" s="235">
        <v>7909</v>
      </c>
      <c r="I51" s="235">
        <v>8235</v>
      </c>
      <c r="J51" s="235">
        <v>2650</v>
      </c>
      <c r="K51" s="235"/>
      <c r="L51" s="235">
        <v>395930</v>
      </c>
      <c r="M51" s="235">
        <v>7909</v>
      </c>
      <c r="N51" s="235">
        <v>1747200</v>
      </c>
      <c r="O51" s="235"/>
      <c r="P51" s="235">
        <v>1747200</v>
      </c>
    </row>
    <row r="52" spans="1:16" ht="12.75">
      <c r="A52" s="217"/>
      <c r="B52" s="237" t="s">
        <v>255</v>
      </c>
      <c r="C52" s="235">
        <v>11476.9</v>
      </c>
      <c r="D52" s="235">
        <v>146238.09</v>
      </c>
      <c r="E52" s="235">
        <v>455887.34</v>
      </c>
      <c r="F52" s="235">
        <v>173617.56</v>
      </c>
      <c r="G52" s="235">
        <v>23648.32</v>
      </c>
      <c r="H52" s="235">
        <v>3903</v>
      </c>
      <c r="I52" s="235">
        <v>1954.58</v>
      </c>
      <c r="J52" s="235">
        <v>1241.15</v>
      </c>
      <c r="K52" s="235"/>
      <c r="L52" s="235">
        <v>184559.04</v>
      </c>
      <c r="M52" s="235">
        <v>3903</v>
      </c>
      <c r="N52" s="235">
        <v>817966.94</v>
      </c>
      <c r="O52" s="235"/>
      <c r="P52" s="238">
        <v>817966.94</v>
      </c>
    </row>
    <row r="53" spans="1:16" ht="12.75">
      <c r="A53" s="217"/>
      <c r="B53" s="239" t="s">
        <v>256</v>
      </c>
      <c r="C53" s="241">
        <v>36.1272</v>
      </c>
      <c r="D53" s="241">
        <v>48.1755</v>
      </c>
      <c r="E53" s="241">
        <v>46.9491</v>
      </c>
      <c r="F53" s="241">
        <v>46.6291</v>
      </c>
      <c r="G53" s="241">
        <v>47.5592</v>
      </c>
      <c r="H53" s="241">
        <v>49.3488</v>
      </c>
      <c r="I53" s="241">
        <v>23.735</v>
      </c>
      <c r="J53" s="241">
        <v>46.8358</v>
      </c>
      <c r="K53" s="241"/>
      <c r="L53" s="241">
        <v>46.6141</v>
      </c>
      <c r="M53" s="241">
        <v>49.3488</v>
      </c>
      <c r="N53" s="241">
        <v>46.8159</v>
      </c>
      <c r="O53" s="241"/>
      <c r="P53" s="241">
        <v>46.8159</v>
      </c>
    </row>
    <row r="54" spans="1:16" ht="12.75">
      <c r="A54" s="217"/>
      <c r="B54" s="230" t="s">
        <v>263</v>
      </c>
      <c r="C54" s="242">
        <v>0</v>
      </c>
      <c r="D54" s="242">
        <v>0</v>
      </c>
      <c r="E54" s="242">
        <v>0</v>
      </c>
      <c r="F54" s="242">
        <v>0</v>
      </c>
      <c r="G54" s="242">
        <v>0</v>
      </c>
      <c r="H54" s="242">
        <v>0</v>
      </c>
      <c r="I54" s="242">
        <v>0</v>
      </c>
      <c r="J54" s="242">
        <v>0</v>
      </c>
      <c r="K54" s="242">
        <v>0</v>
      </c>
      <c r="L54" s="242">
        <v>0</v>
      </c>
      <c r="M54" s="242">
        <v>0</v>
      </c>
      <c r="N54" s="242">
        <v>0</v>
      </c>
      <c r="O54" s="242"/>
      <c r="P54" s="242">
        <v>0</v>
      </c>
    </row>
    <row r="55" spans="1:16" ht="12.75">
      <c r="A55" s="217"/>
      <c r="B55" s="233" t="s">
        <v>250</v>
      </c>
      <c r="C55" s="235">
        <v>98270</v>
      </c>
      <c r="D55" s="235">
        <v>185183</v>
      </c>
      <c r="E55" s="235">
        <v>1285404</v>
      </c>
      <c r="F55" s="235">
        <v>495730</v>
      </c>
      <c r="G55" s="235">
        <v>71811</v>
      </c>
      <c r="H55" s="235">
        <v>18535</v>
      </c>
      <c r="I55" s="235">
        <v>3565</v>
      </c>
      <c r="J55" s="235">
        <v>2790</v>
      </c>
      <c r="K55" s="235">
        <v>1000</v>
      </c>
      <c r="L55" s="235">
        <v>361619</v>
      </c>
      <c r="M55" s="235">
        <v>19535</v>
      </c>
      <c r="N55" s="235">
        <v>2162288</v>
      </c>
      <c r="O55" s="235"/>
      <c r="P55" s="235">
        <v>2162288</v>
      </c>
    </row>
    <row r="56" spans="1:16" ht="12.75">
      <c r="A56" s="217"/>
      <c r="B56" s="236" t="s">
        <v>251</v>
      </c>
      <c r="C56" s="235">
        <v>97749</v>
      </c>
      <c r="D56" s="235">
        <v>185107</v>
      </c>
      <c r="E56" s="235">
        <v>1285404</v>
      </c>
      <c r="F56" s="235">
        <v>496741</v>
      </c>
      <c r="G56" s="235">
        <v>71811</v>
      </c>
      <c r="H56" s="235">
        <v>21398</v>
      </c>
      <c r="I56" s="235">
        <v>3670</v>
      </c>
      <c r="J56" s="235">
        <v>3282</v>
      </c>
      <c r="K56" s="235">
        <v>1000</v>
      </c>
      <c r="L56" s="235">
        <v>361619</v>
      </c>
      <c r="M56" s="235">
        <v>22398</v>
      </c>
      <c r="N56" s="235">
        <v>2166162</v>
      </c>
      <c r="O56" s="235"/>
      <c r="P56" s="235">
        <v>2166162</v>
      </c>
    </row>
    <row r="57" spans="1:16" ht="12.75">
      <c r="A57" s="217"/>
      <c r="B57" s="237" t="s">
        <v>255</v>
      </c>
      <c r="C57" s="235">
        <v>43822</v>
      </c>
      <c r="D57" s="235">
        <v>76423.84</v>
      </c>
      <c r="E57" s="235">
        <v>605736.31</v>
      </c>
      <c r="F57" s="235">
        <v>231275.96</v>
      </c>
      <c r="G57" s="235">
        <v>31842.52</v>
      </c>
      <c r="H57" s="235">
        <v>11155.94</v>
      </c>
      <c r="I57" s="235">
        <v>1658.31</v>
      </c>
      <c r="J57" s="235">
        <v>1770.99</v>
      </c>
      <c r="K57" s="235">
        <v>508.2</v>
      </c>
      <c r="L57" s="235">
        <v>155517.66</v>
      </c>
      <c r="M57" s="235">
        <v>11664.14</v>
      </c>
      <c r="N57" s="235">
        <v>1004194.07</v>
      </c>
      <c r="O57" s="235"/>
      <c r="P57" s="238">
        <v>1004194.07</v>
      </c>
    </row>
    <row r="58" spans="1:16" ht="12.75">
      <c r="A58" s="217"/>
      <c r="B58" s="239" t="s">
        <v>256</v>
      </c>
      <c r="C58" s="241">
        <v>44.8311</v>
      </c>
      <c r="D58" s="241">
        <v>41.2863</v>
      </c>
      <c r="E58" s="241">
        <v>47.1242</v>
      </c>
      <c r="F58" s="241">
        <v>46.5587</v>
      </c>
      <c r="G58" s="241">
        <v>44.3421</v>
      </c>
      <c r="H58" s="241">
        <v>52.1354</v>
      </c>
      <c r="I58" s="241">
        <v>45.1856</v>
      </c>
      <c r="J58" s="241">
        <v>53.9607</v>
      </c>
      <c r="K58" s="241">
        <v>50.82</v>
      </c>
      <c r="L58" s="241">
        <v>43.0059</v>
      </c>
      <c r="M58" s="241">
        <v>52.0767</v>
      </c>
      <c r="N58" s="241">
        <v>46.3582</v>
      </c>
      <c r="O58" s="241"/>
      <c r="P58" s="241">
        <v>46.3582</v>
      </c>
    </row>
    <row r="59" spans="1:16" ht="12.75">
      <c r="A59" s="217"/>
      <c r="B59" s="230" t="s">
        <v>264</v>
      </c>
      <c r="C59" s="242">
        <v>0</v>
      </c>
      <c r="D59" s="242">
        <v>0</v>
      </c>
      <c r="E59" s="242">
        <v>0</v>
      </c>
      <c r="F59" s="242">
        <v>0</v>
      </c>
      <c r="G59" s="242">
        <v>0</v>
      </c>
      <c r="H59" s="242">
        <v>0</v>
      </c>
      <c r="I59" s="242">
        <v>0</v>
      </c>
      <c r="J59" s="242">
        <v>0</v>
      </c>
      <c r="K59" s="242">
        <v>0</v>
      </c>
      <c r="L59" s="242">
        <v>0</v>
      </c>
      <c r="M59" s="242">
        <v>0</v>
      </c>
      <c r="N59" s="242">
        <v>0</v>
      </c>
      <c r="O59" s="242"/>
      <c r="P59" s="242">
        <v>0</v>
      </c>
    </row>
    <row r="60" spans="1:16" ht="12.75">
      <c r="A60" s="217"/>
      <c r="B60" s="233" t="s">
        <v>250</v>
      </c>
      <c r="C60" s="235">
        <v>63567</v>
      </c>
      <c r="D60" s="235">
        <v>124380</v>
      </c>
      <c r="E60" s="235">
        <v>652222</v>
      </c>
      <c r="F60" s="235">
        <v>249344</v>
      </c>
      <c r="G60" s="235">
        <v>35979</v>
      </c>
      <c r="H60" s="235">
        <v>3744</v>
      </c>
      <c r="I60" s="235">
        <v>1180</v>
      </c>
      <c r="J60" s="235">
        <v>500</v>
      </c>
      <c r="K60" s="235"/>
      <c r="L60" s="235">
        <v>225606</v>
      </c>
      <c r="M60" s="235">
        <v>3744</v>
      </c>
      <c r="N60" s="235">
        <v>1130916</v>
      </c>
      <c r="O60" s="235"/>
      <c r="P60" s="235">
        <v>1130916</v>
      </c>
    </row>
    <row r="61" spans="1:16" ht="12.75">
      <c r="A61" s="217"/>
      <c r="B61" s="236" t="s">
        <v>251</v>
      </c>
      <c r="C61" s="235">
        <v>63362</v>
      </c>
      <c r="D61" s="235">
        <v>123592</v>
      </c>
      <c r="E61" s="235">
        <v>652222</v>
      </c>
      <c r="F61" s="235">
        <v>249344</v>
      </c>
      <c r="G61" s="235">
        <v>35979</v>
      </c>
      <c r="H61" s="235">
        <v>3744</v>
      </c>
      <c r="I61" s="235">
        <v>2173</v>
      </c>
      <c r="J61" s="235">
        <v>500</v>
      </c>
      <c r="K61" s="235"/>
      <c r="L61" s="235">
        <v>225606</v>
      </c>
      <c r="M61" s="235">
        <v>3744</v>
      </c>
      <c r="N61" s="235">
        <v>1130916</v>
      </c>
      <c r="O61" s="235"/>
      <c r="P61" s="235">
        <v>1130916</v>
      </c>
    </row>
    <row r="62" spans="1:16" ht="12.75">
      <c r="A62" s="217"/>
      <c r="B62" s="237" t="s">
        <v>255</v>
      </c>
      <c r="C62" s="235">
        <v>25183.4</v>
      </c>
      <c r="D62" s="235">
        <v>44869.56</v>
      </c>
      <c r="E62" s="235">
        <v>305733.34</v>
      </c>
      <c r="F62" s="235">
        <v>114081.07</v>
      </c>
      <c r="G62" s="235">
        <v>16675.87</v>
      </c>
      <c r="H62" s="235">
        <v>3161.96</v>
      </c>
      <c r="I62" s="235">
        <v>681.14</v>
      </c>
      <c r="J62" s="235">
        <v>0</v>
      </c>
      <c r="K62" s="235"/>
      <c r="L62" s="235">
        <v>87409.97</v>
      </c>
      <c r="M62" s="235">
        <v>3161.96</v>
      </c>
      <c r="N62" s="235">
        <v>510386.34</v>
      </c>
      <c r="O62" s="235"/>
      <c r="P62" s="238">
        <v>510386.34</v>
      </c>
    </row>
    <row r="63" spans="1:16" ht="12.75">
      <c r="A63" s="217"/>
      <c r="B63" s="239" t="s">
        <v>256</v>
      </c>
      <c r="C63" s="241">
        <v>39.7453</v>
      </c>
      <c r="D63" s="241">
        <v>36.3046</v>
      </c>
      <c r="E63" s="241">
        <v>46.8757</v>
      </c>
      <c r="F63" s="241">
        <v>45.7525</v>
      </c>
      <c r="G63" s="241">
        <v>46.3489</v>
      </c>
      <c r="H63" s="241">
        <v>84.4541</v>
      </c>
      <c r="I63" s="241">
        <v>31.3456</v>
      </c>
      <c r="J63" s="241">
        <v>0</v>
      </c>
      <c r="K63" s="241"/>
      <c r="L63" s="241">
        <v>38.7445</v>
      </c>
      <c r="M63" s="241">
        <v>84.4541</v>
      </c>
      <c r="N63" s="241">
        <v>45.1303</v>
      </c>
      <c r="O63" s="241"/>
      <c r="P63" s="241">
        <v>45.1303</v>
      </c>
    </row>
    <row r="64" spans="1:16" ht="12.75">
      <c r="A64" s="217"/>
      <c r="B64" s="230" t="s">
        <v>265</v>
      </c>
      <c r="C64" s="242">
        <v>0</v>
      </c>
      <c r="D64" s="242">
        <v>0</v>
      </c>
      <c r="E64" s="242">
        <v>0</v>
      </c>
      <c r="F64" s="242">
        <v>0</v>
      </c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>
        <v>0</v>
      </c>
      <c r="M64" s="242">
        <v>0</v>
      </c>
      <c r="N64" s="242">
        <v>0</v>
      </c>
      <c r="O64" s="242"/>
      <c r="P64" s="242">
        <v>0</v>
      </c>
    </row>
    <row r="65" spans="1:16" ht="12.75">
      <c r="A65" s="217"/>
      <c r="B65" s="233" t="s">
        <v>250</v>
      </c>
      <c r="C65" s="235">
        <v>45627</v>
      </c>
      <c r="D65" s="235">
        <v>212069</v>
      </c>
      <c r="E65" s="235">
        <v>743560</v>
      </c>
      <c r="F65" s="235">
        <v>284426</v>
      </c>
      <c r="G65" s="235">
        <v>38667</v>
      </c>
      <c r="H65" s="235">
        <v>4171</v>
      </c>
      <c r="I65" s="235">
        <v>995</v>
      </c>
      <c r="J65" s="235">
        <v>1000</v>
      </c>
      <c r="K65" s="235">
        <v>30</v>
      </c>
      <c r="L65" s="235">
        <v>298358</v>
      </c>
      <c r="M65" s="235">
        <v>4201</v>
      </c>
      <c r="N65" s="235">
        <v>1330545</v>
      </c>
      <c r="O65" s="235"/>
      <c r="P65" s="235">
        <v>1330545</v>
      </c>
    </row>
    <row r="66" spans="1:16" ht="12.75">
      <c r="A66" s="217"/>
      <c r="B66" s="236" t="s">
        <v>251</v>
      </c>
      <c r="C66" s="235">
        <v>54812</v>
      </c>
      <c r="D66" s="235">
        <v>202042</v>
      </c>
      <c r="E66" s="235">
        <v>743560</v>
      </c>
      <c r="F66" s="235">
        <v>284642</v>
      </c>
      <c r="G66" s="235">
        <v>38682</v>
      </c>
      <c r="H66" s="235">
        <v>6171</v>
      </c>
      <c r="I66" s="235">
        <v>1822</v>
      </c>
      <c r="J66" s="235">
        <v>1000</v>
      </c>
      <c r="K66" s="235">
        <v>30</v>
      </c>
      <c r="L66" s="235">
        <v>298358</v>
      </c>
      <c r="M66" s="235">
        <v>6201</v>
      </c>
      <c r="N66" s="235">
        <v>1332761</v>
      </c>
      <c r="O66" s="235"/>
      <c r="P66" s="235">
        <v>1332761</v>
      </c>
    </row>
    <row r="67" spans="1:16" ht="12.75">
      <c r="A67" s="217"/>
      <c r="B67" s="237" t="s">
        <v>255</v>
      </c>
      <c r="C67" s="235">
        <v>17876.69</v>
      </c>
      <c r="D67" s="235">
        <v>86073.52</v>
      </c>
      <c r="E67" s="235">
        <v>347336.82</v>
      </c>
      <c r="F67" s="235">
        <v>133854.7</v>
      </c>
      <c r="G67" s="235">
        <v>18075.16</v>
      </c>
      <c r="H67" s="235">
        <v>4597.56</v>
      </c>
      <c r="I67" s="235">
        <v>1231.53</v>
      </c>
      <c r="J67" s="235">
        <v>0</v>
      </c>
      <c r="K67" s="235"/>
      <c r="L67" s="235">
        <v>123256.9</v>
      </c>
      <c r="M67" s="235">
        <v>4597.56</v>
      </c>
      <c r="N67" s="235">
        <v>609045.98</v>
      </c>
      <c r="O67" s="235"/>
      <c r="P67" s="238">
        <v>609045.98</v>
      </c>
    </row>
    <row r="68" spans="1:16" ht="12.75">
      <c r="A68" s="217"/>
      <c r="B68" s="239" t="s">
        <v>256</v>
      </c>
      <c r="C68" s="241">
        <v>32.6146</v>
      </c>
      <c r="D68" s="241">
        <v>42.6018</v>
      </c>
      <c r="E68" s="241">
        <v>46.7127</v>
      </c>
      <c r="F68" s="241">
        <v>47.0256</v>
      </c>
      <c r="G68" s="241">
        <v>46.7276</v>
      </c>
      <c r="H68" s="241">
        <v>74.5027</v>
      </c>
      <c r="I68" s="241">
        <v>67.5922</v>
      </c>
      <c r="J68" s="241">
        <v>0</v>
      </c>
      <c r="K68" s="241"/>
      <c r="L68" s="241">
        <v>41.3117</v>
      </c>
      <c r="M68" s="241">
        <v>74.1422</v>
      </c>
      <c r="N68" s="241">
        <v>45.6981</v>
      </c>
      <c r="O68" s="241"/>
      <c r="P68" s="241">
        <v>45.6981</v>
      </c>
    </row>
    <row r="69" spans="1:16" ht="12.75">
      <c r="A69" s="217"/>
      <c r="B69" s="230" t="s">
        <v>266</v>
      </c>
      <c r="C69" s="242">
        <v>0</v>
      </c>
      <c r="D69" s="242">
        <v>0</v>
      </c>
      <c r="E69" s="242">
        <v>0</v>
      </c>
      <c r="F69" s="242">
        <v>0</v>
      </c>
      <c r="G69" s="242">
        <v>0</v>
      </c>
      <c r="H69" s="242">
        <v>0</v>
      </c>
      <c r="I69" s="242">
        <v>0</v>
      </c>
      <c r="J69" s="242">
        <v>0</v>
      </c>
      <c r="K69" s="242">
        <v>0</v>
      </c>
      <c r="L69" s="242">
        <v>0</v>
      </c>
      <c r="M69" s="242">
        <v>0</v>
      </c>
      <c r="N69" s="242">
        <v>0</v>
      </c>
      <c r="O69" s="242"/>
      <c r="P69" s="242">
        <v>0</v>
      </c>
    </row>
    <row r="70" spans="1:16" ht="12.75">
      <c r="A70" s="217"/>
      <c r="B70" s="233" t="s">
        <v>250</v>
      </c>
      <c r="C70" s="235">
        <v>58896</v>
      </c>
      <c r="D70" s="235">
        <v>138668</v>
      </c>
      <c r="E70" s="235">
        <v>769612</v>
      </c>
      <c r="F70" s="235">
        <v>295142</v>
      </c>
      <c r="G70" s="235">
        <v>42005</v>
      </c>
      <c r="H70" s="235">
        <v>7497</v>
      </c>
      <c r="I70" s="235">
        <v>3160</v>
      </c>
      <c r="J70" s="235">
        <v>1100</v>
      </c>
      <c r="K70" s="235">
        <v>30</v>
      </c>
      <c r="L70" s="235">
        <v>243829</v>
      </c>
      <c r="M70" s="235">
        <v>7527</v>
      </c>
      <c r="N70" s="235">
        <v>1316110</v>
      </c>
      <c r="O70" s="235"/>
      <c r="P70" s="235">
        <v>1316110</v>
      </c>
    </row>
    <row r="71" spans="1:16" ht="12.75">
      <c r="A71" s="217"/>
      <c r="B71" s="236" t="s">
        <v>251</v>
      </c>
      <c r="C71" s="235">
        <v>59135</v>
      </c>
      <c r="D71" s="235">
        <v>138429</v>
      </c>
      <c r="E71" s="235">
        <v>769612</v>
      </c>
      <c r="F71" s="235">
        <v>295142</v>
      </c>
      <c r="G71" s="235">
        <v>42005</v>
      </c>
      <c r="H71" s="235">
        <v>7497</v>
      </c>
      <c r="I71" s="235">
        <v>3160</v>
      </c>
      <c r="J71" s="235">
        <v>1100</v>
      </c>
      <c r="K71" s="235">
        <v>30</v>
      </c>
      <c r="L71" s="235">
        <v>243829</v>
      </c>
      <c r="M71" s="235">
        <v>7527</v>
      </c>
      <c r="N71" s="235">
        <v>1316110</v>
      </c>
      <c r="O71" s="235"/>
      <c r="P71" s="235">
        <v>1316110</v>
      </c>
    </row>
    <row r="72" spans="1:16" ht="12.75">
      <c r="A72" s="217"/>
      <c r="B72" s="237" t="s">
        <v>255</v>
      </c>
      <c r="C72" s="235">
        <v>27509.27</v>
      </c>
      <c r="D72" s="235">
        <v>50600.31</v>
      </c>
      <c r="E72" s="235">
        <v>351774.48</v>
      </c>
      <c r="F72" s="235">
        <v>133536.9</v>
      </c>
      <c r="G72" s="235">
        <v>19250.96</v>
      </c>
      <c r="H72" s="235">
        <v>3103.31</v>
      </c>
      <c r="I72" s="235">
        <v>2755.92</v>
      </c>
      <c r="J72" s="235">
        <v>616.92</v>
      </c>
      <c r="K72" s="235"/>
      <c r="L72" s="235">
        <v>100733.38</v>
      </c>
      <c r="M72" s="235">
        <v>3103.31</v>
      </c>
      <c r="N72" s="235">
        <v>589148.07</v>
      </c>
      <c r="O72" s="235"/>
      <c r="P72" s="238">
        <v>589148.07</v>
      </c>
    </row>
    <row r="73" spans="1:16" ht="12.75">
      <c r="A73" s="217"/>
      <c r="B73" s="239" t="s">
        <v>256</v>
      </c>
      <c r="C73" s="241">
        <v>46.5194</v>
      </c>
      <c r="D73" s="241">
        <v>36.5533</v>
      </c>
      <c r="E73" s="241">
        <v>45.708</v>
      </c>
      <c r="F73" s="241">
        <v>45.245</v>
      </c>
      <c r="G73" s="241">
        <v>45.8302</v>
      </c>
      <c r="H73" s="241">
        <v>41.394</v>
      </c>
      <c r="I73" s="241">
        <v>87.2127</v>
      </c>
      <c r="J73" s="241">
        <v>56.0836</v>
      </c>
      <c r="K73" s="241"/>
      <c r="L73" s="241">
        <v>41.3131</v>
      </c>
      <c r="M73" s="241">
        <v>41.229</v>
      </c>
      <c r="N73" s="241">
        <v>44.7643</v>
      </c>
      <c r="O73" s="241"/>
      <c r="P73" s="241">
        <v>44.7643</v>
      </c>
    </row>
    <row r="74" spans="1:16" ht="12.75">
      <c r="A74" s="217"/>
      <c r="B74" s="230" t="s">
        <v>267</v>
      </c>
      <c r="C74" s="242">
        <v>0</v>
      </c>
      <c r="D74" s="242">
        <v>0</v>
      </c>
      <c r="E74" s="242">
        <v>0</v>
      </c>
      <c r="F74" s="242">
        <v>0</v>
      </c>
      <c r="G74" s="242">
        <v>0</v>
      </c>
      <c r="H74" s="242">
        <v>0</v>
      </c>
      <c r="I74" s="242">
        <v>0</v>
      </c>
      <c r="J74" s="242">
        <v>0</v>
      </c>
      <c r="K74" s="242">
        <v>0</v>
      </c>
      <c r="L74" s="242">
        <v>0</v>
      </c>
      <c r="M74" s="242">
        <v>0</v>
      </c>
      <c r="N74" s="242">
        <v>0</v>
      </c>
      <c r="O74" s="242"/>
      <c r="P74" s="242">
        <v>0</v>
      </c>
    </row>
    <row r="75" spans="1:16" ht="12.75">
      <c r="A75" s="217"/>
      <c r="B75" s="233" t="s">
        <v>250</v>
      </c>
      <c r="C75" s="235">
        <v>83199</v>
      </c>
      <c r="D75" s="235">
        <v>172956</v>
      </c>
      <c r="E75" s="235">
        <v>919386</v>
      </c>
      <c r="F75" s="235">
        <v>355220</v>
      </c>
      <c r="G75" s="235">
        <v>51083</v>
      </c>
      <c r="H75" s="235">
        <v>12273</v>
      </c>
      <c r="I75" s="235">
        <v>4727</v>
      </c>
      <c r="J75" s="235">
        <v>4539</v>
      </c>
      <c r="K75" s="235"/>
      <c r="L75" s="235">
        <v>316504</v>
      </c>
      <c r="M75" s="235">
        <v>12273</v>
      </c>
      <c r="N75" s="235">
        <v>1603383</v>
      </c>
      <c r="O75" s="235"/>
      <c r="P75" s="235">
        <v>1603383</v>
      </c>
    </row>
    <row r="76" spans="1:16" ht="12.75">
      <c r="A76" s="217"/>
      <c r="B76" s="236" t="s">
        <v>251</v>
      </c>
      <c r="C76" s="235">
        <v>83261</v>
      </c>
      <c r="D76" s="235">
        <v>172894</v>
      </c>
      <c r="E76" s="235">
        <v>919386</v>
      </c>
      <c r="F76" s="235">
        <v>355220</v>
      </c>
      <c r="G76" s="235">
        <v>51083</v>
      </c>
      <c r="H76" s="235">
        <v>12273</v>
      </c>
      <c r="I76" s="235">
        <v>4727</v>
      </c>
      <c r="J76" s="235">
        <v>4539</v>
      </c>
      <c r="K76" s="235"/>
      <c r="L76" s="235">
        <v>316504</v>
      </c>
      <c r="M76" s="235">
        <v>12273</v>
      </c>
      <c r="N76" s="235">
        <v>1603383</v>
      </c>
      <c r="O76" s="235"/>
      <c r="P76" s="235">
        <v>1603383</v>
      </c>
    </row>
    <row r="77" spans="1:16" ht="12.75">
      <c r="A77" s="217"/>
      <c r="B77" s="237" t="s">
        <v>255</v>
      </c>
      <c r="C77" s="235">
        <v>37107.03</v>
      </c>
      <c r="D77" s="235">
        <v>66644.6</v>
      </c>
      <c r="E77" s="235">
        <v>425922.17</v>
      </c>
      <c r="F77" s="235">
        <v>163749.87</v>
      </c>
      <c r="G77" s="235">
        <v>22300.77</v>
      </c>
      <c r="H77" s="235">
        <v>5073.83</v>
      </c>
      <c r="I77" s="235">
        <v>4457.56</v>
      </c>
      <c r="J77" s="235">
        <v>1900.36</v>
      </c>
      <c r="K77" s="235"/>
      <c r="L77" s="235">
        <v>132410.32</v>
      </c>
      <c r="M77" s="235">
        <v>5073.83</v>
      </c>
      <c r="N77" s="235">
        <v>727156.19</v>
      </c>
      <c r="O77" s="235"/>
      <c r="P77" s="238">
        <v>727156.19</v>
      </c>
    </row>
    <row r="78" spans="1:16" ht="12.75">
      <c r="A78" s="217"/>
      <c r="B78" s="239" t="s">
        <v>256</v>
      </c>
      <c r="C78" s="241">
        <v>44.5671</v>
      </c>
      <c r="D78" s="241">
        <v>38.5465</v>
      </c>
      <c r="E78" s="241">
        <v>46.3268</v>
      </c>
      <c r="F78" s="241">
        <v>46.0982</v>
      </c>
      <c r="G78" s="241">
        <v>43.656</v>
      </c>
      <c r="H78" s="241">
        <v>41.3414</v>
      </c>
      <c r="I78" s="241">
        <v>94.3</v>
      </c>
      <c r="J78" s="241">
        <v>41.8674</v>
      </c>
      <c r="K78" s="241"/>
      <c r="L78" s="241">
        <v>41.8353</v>
      </c>
      <c r="M78" s="241">
        <v>41.3414</v>
      </c>
      <c r="N78" s="241">
        <v>45.3514</v>
      </c>
      <c r="O78" s="241"/>
      <c r="P78" s="241">
        <v>45.3514</v>
      </c>
    </row>
    <row r="79" spans="1:16" ht="12.75">
      <c r="A79" s="217"/>
      <c r="B79" s="230" t="s">
        <v>268</v>
      </c>
      <c r="C79" s="242">
        <v>0</v>
      </c>
      <c r="D79" s="242">
        <v>0</v>
      </c>
      <c r="E79" s="242">
        <v>0</v>
      </c>
      <c r="F79" s="242">
        <v>0</v>
      </c>
      <c r="G79" s="242">
        <v>0</v>
      </c>
      <c r="H79" s="242">
        <v>0</v>
      </c>
      <c r="I79" s="242">
        <v>0</v>
      </c>
      <c r="J79" s="242">
        <v>0</v>
      </c>
      <c r="K79" s="242">
        <v>0</v>
      </c>
      <c r="L79" s="242">
        <v>0</v>
      </c>
      <c r="M79" s="242">
        <v>0</v>
      </c>
      <c r="N79" s="242">
        <v>0</v>
      </c>
      <c r="O79" s="242"/>
      <c r="P79" s="242">
        <v>0</v>
      </c>
    </row>
    <row r="80" spans="1:16" ht="12.75">
      <c r="A80" s="217"/>
      <c r="B80" s="233" t="s">
        <v>250</v>
      </c>
      <c r="C80" s="235">
        <v>124823</v>
      </c>
      <c r="D80" s="235">
        <v>241418</v>
      </c>
      <c r="E80" s="235">
        <v>1240488</v>
      </c>
      <c r="F80" s="235">
        <v>479677</v>
      </c>
      <c r="G80" s="235">
        <v>71964</v>
      </c>
      <c r="H80" s="235">
        <v>15656</v>
      </c>
      <c r="I80" s="235">
        <v>30110</v>
      </c>
      <c r="J80" s="235">
        <v>9300</v>
      </c>
      <c r="K80" s="235">
        <v>940</v>
      </c>
      <c r="L80" s="235">
        <v>477615</v>
      </c>
      <c r="M80" s="235">
        <v>16596</v>
      </c>
      <c r="N80" s="235">
        <v>2214376</v>
      </c>
      <c r="O80" s="235"/>
      <c r="P80" s="235">
        <v>2214376</v>
      </c>
    </row>
    <row r="81" spans="1:16" ht="12.75">
      <c r="A81" s="217"/>
      <c r="B81" s="236" t="s">
        <v>251</v>
      </c>
      <c r="C81" s="235">
        <v>123422</v>
      </c>
      <c r="D81" s="235">
        <v>240818</v>
      </c>
      <c r="E81" s="235">
        <v>1240488</v>
      </c>
      <c r="F81" s="235">
        <v>480797</v>
      </c>
      <c r="G81" s="235">
        <v>71964</v>
      </c>
      <c r="H81" s="235">
        <v>23656</v>
      </c>
      <c r="I81" s="235">
        <v>32111</v>
      </c>
      <c r="J81" s="235">
        <v>9300</v>
      </c>
      <c r="K81" s="235">
        <v>940</v>
      </c>
      <c r="L81" s="235">
        <v>477615</v>
      </c>
      <c r="M81" s="235">
        <v>24596</v>
      </c>
      <c r="N81" s="235">
        <v>2223496</v>
      </c>
      <c r="O81" s="235"/>
      <c r="P81" s="235">
        <v>2223496</v>
      </c>
    </row>
    <row r="82" spans="1:16" ht="12.75">
      <c r="A82" s="217"/>
      <c r="B82" s="237" t="s">
        <v>255</v>
      </c>
      <c r="C82" s="235">
        <v>36233.64</v>
      </c>
      <c r="D82" s="235">
        <v>91889.17</v>
      </c>
      <c r="E82" s="235">
        <v>551878.67</v>
      </c>
      <c r="F82" s="235">
        <v>207358.57</v>
      </c>
      <c r="G82" s="235">
        <v>32247.4</v>
      </c>
      <c r="H82" s="235">
        <v>6241.86</v>
      </c>
      <c r="I82" s="235">
        <v>9656.73</v>
      </c>
      <c r="J82" s="235">
        <v>2406.05</v>
      </c>
      <c r="K82" s="235">
        <v>382.8</v>
      </c>
      <c r="L82" s="235">
        <v>172432.99</v>
      </c>
      <c r="M82" s="235">
        <v>6624.66</v>
      </c>
      <c r="N82" s="235">
        <v>938294.89</v>
      </c>
      <c r="O82" s="235"/>
      <c r="P82" s="238">
        <v>938294.89</v>
      </c>
    </row>
    <row r="83" spans="1:16" ht="12.75">
      <c r="A83" s="217"/>
      <c r="B83" s="239" t="s">
        <v>256</v>
      </c>
      <c r="C83" s="241">
        <v>29.3575</v>
      </c>
      <c r="D83" s="241">
        <v>38.1571</v>
      </c>
      <c r="E83" s="241">
        <v>44.4888</v>
      </c>
      <c r="F83" s="241">
        <v>43.1281</v>
      </c>
      <c r="G83" s="241">
        <v>44.8105</v>
      </c>
      <c r="H83" s="241">
        <v>26.3859</v>
      </c>
      <c r="I83" s="241">
        <v>30.073</v>
      </c>
      <c r="J83" s="241">
        <v>25.8715</v>
      </c>
      <c r="K83" s="241">
        <v>40.7234</v>
      </c>
      <c r="L83" s="241">
        <v>36.1029</v>
      </c>
      <c r="M83" s="241">
        <v>26.9339</v>
      </c>
      <c r="N83" s="241">
        <v>42.1991</v>
      </c>
      <c r="O83" s="241"/>
      <c r="P83" s="241">
        <v>42.1991</v>
      </c>
    </row>
    <row r="84" spans="1:16" ht="12.75">
      <c r="A84" s="217"/>
      <c r="B84" s="230" t="s">
        <v>269</v>
      </c>
      <c r="C84" s="242">
        <v>0</v>
      </c>
      <c r="D84" s="242">
        <v>0</v>
      </c>
      <c r="E84" s="242">
        <v>0</v>
      </c>
      <c r="F84" s="242">
        <v>0</v>
      </c>
      <c r="G84" s="242">
        <v>0</v>
      </c>
      <c r="H84" s="242">
        <v>0</v>
      </c>
      <c r="I84" s="242">
        <v>0</v>
      </c>
      <c r="J84" s="242">
        <v>0</v>
      </c>
      <c r="K84" s="242">
        <v>0</v>
      </c>
      <c r="L84" s="242">
        <v>0</v>
      </c>
      <c r="M84" s="242">
        <v>0</v>
      </c>
      <c r="N84" s="242">
        <v>0</v>
      </c>
      <c r="O84" s="242"/>
      <c r="P84" s="242">
        <v>0</v>
      </c>
    </row>
    <row r="85" spans="1:16" ht="12.75">
      <c r="A85" s="217"/>
      <c r="B85" s="233" t="s">
        <v>250</v>
      </c>
      <c r="C85" s="235">
        <v>56224</v>
      </c>
      <c r="D85" s="235">
        <v>192685</v>
      </c>
      <c r="E85" s="235">
        <v>787401</v>
      </c>
      <c r="F85" s="235">
        <v>304727</v>
      </c>
      <c r="G85" s="235">
        <v>42274</v>
      </c>
      <c r="H85" s="235">
        <v>11325</v>
      </c>
      <c r="I85" s="235">
        <v>1818</v>
      </c>
      <c r="J85" s="235">
        <v>3500</v>
      </c>
      <c r="K85" s="235">
        <v>450</v>
      </c>
      <c r="L85" s="235">
        <v>296501</v>
      </c>
      <c r="M85" s="235">
        <v>11775</v>
      </c>
      <c r="N85" s="235">
        <v>1400404</v>
      </c>
      <c r="O85" s="235"/>
      <c r="P85" s="235">
        <v>1400404</v>
      </c>
    </row>
    <row r="86" spans="1:16" ht="12.75">
      <c r="A86" s="217"/>
      <c r="B86" s="236" t="s">
        <v>251</v>
      </c>
      <c r="C86" s="235">
        <v>56275</v>
      </c>
      <c r="D86" s="235">
        <v>192614</v>
      </c>
      <c r="E86" s="235">
        <v>787401</v>
      </c>
      <c r="F86" s="235">
        <v>304727</v>
      </c>
      <c r="G86" s="235">
        <v>42274</v>
      </c>
      <c r="H86" s="235">
        <v>11325</v>
      </c>
      <c r="I86" s="235">
        <v>1838</v>
      </c>
      <c r="J86" s="235">
        <v>3500</v>
      </c>
      <c r="K86" s="235">
        <v>450</v>
      </c>
      <c r="L86" s="235">
        <v>296501</v>
      </c>
      <c r="M86" s="235">
        <v>11775</v>
      </c>
      <c r="N86" s="235">
        <v>1400404</v>
      </c>
      <c r="O86" s="235"/>
      <c r="P86" s="235">
        <v>1400404</v>
      </c>
    </row>
    <row r="87" spans="1:16" ht="12.75">
      <c r="A87" s="217"/>
      <c r="B87" s="237" t="s">
        <v>255</v>
      </c>
      <c r="C87" s="235">
        <v>16898.82</v>
      </c>
      <c r="D87" s="235">
        <v>78194.81</v>
      </c>
      <c r="E87" s="235">
        <v>363616.46</v>
      </c>
      <c r="F87" s="235">
        <v>140526.39</v>
      </c>
      <c r="G87" s="235">
        <v>19799.01</v>
      </c>
      <c r="H87" s="235">
        <v>1907.11</v>
      </c>
      <c r="I87" s="235">
        <v>1394.59</v>
      </c>
      <c r="J87" s="235">
        <v>346</v>
      </c>
      <c r="K87" s="235">
        <v>184.8</v>
      </c>
      <c r="L87" s="235">
        <v>116633.23</v>
      </c>
      <c r="M87" s="235">
        <v>2091.91</v>
      </c>
      <c r="N87" s="235">
        <v>622867.99</v>
      </c>
      <c r="O87" s="235"/>
      <c r="P87" s="238">
        <v>622867.99</v>
      </c>
    </row>
    <row r="88" spans="1:16" ht="12.75">
      <c r="A88" s="217"/>
      <c r="B88" s="239" t="s">
        <v>256</v>
      </c>
      <c r="C88" s="241">
        <v>30.029</v>
      </c>
      <c r="D88" s="241">
        <v>40.5966</v>
      </c>
      <c r="E88" s="241">
        <v>46.1793</v>
      </c>
      <c r="F88" s="241">
        <v>46.1155</v>
      </c>
      <c r="G88" s="241">
        <v>46.835</v>
      </c>
      <c r="H88" s="241">
        <v>16.8398</v>
      </c>
      <c r="I88" s="241">
        <v>75.8754</v>
      </c>
      <c r="J88" s="241">
        <v>9.8857</v>
      </c>
      <c r="K88" s="241">
        <v>41.0667</v>
      </c>
      <c r="L88" s="241">
        <v>39.3365</v>
      </c>
      <c r="M88" s="241">
        <v>17.7657</v>
      </c>
      <c r="N88" s="241">
        <v>44.4777</v>
      </c>
      <c r="O88" s="241"/>
      <c r="P88" s="241">
        <v>44.4777</v>
      </c>
    </row>
    <row r="89" spans="1:16" ht="12.75">
      <c r="A89" s="217"/>
      <c r="B89" s="230" t="s">
        <v>270</v>
      </c>
      <c r="C89" s="242">
        <v>0</v>
      </c>
      <c r="D89" s="242">
        <v>0</v>
      </c>
      <c r="E89" s="242">
        <v>0</v>
      </c>
      <c r="F89" s="242">
        <v>0</v>
      </c>
      <c r="G89" s="242">
        <v>0</v>
      </c>
      <c r="H89" s="242">
        <v>0</v>
      </c>
      <c r="I89" s="242">
        <v>0</v>
      </c>
      <c r="J89" s="242">
        <v>0</v>
      </c>
      <c r="K89" s="242">
        <v>0</v>
      </c>
      <c r="L89" s="242">
        <v>0</v>
      </c>
      <c r="M89" s="242">
        <v>0</v>
      </c>
      <c r="N89" s="242">
        <v>0</v>
      </c>
      <c r="O89" s="242"/>
      <c r="P89" s="242">
        <v>0</v>
      </c>
    </row>
    <row r="90" spans="1:16" ht="12.75">
      <c r="A90" s="217"/>
      <c r="B90" s="233" t="s">
        <v>250</v>
      </c>
      <c r="C90" s="235">
        <v>56262</v>
      </c>
      <c r="D90" s="235">
        <v>190103</v>
      </c>
      <c r="E90" s="235">
        <v>769389</v>
      </c>
      <c r="F90" s="235">
        <v>297195</v>
      </c>
      <c r="G90" s="235">
        <v>39903</v>
      </c>
      <c r="H90" s="235">
        <v>10823</v>
      </c>
      <c r="I90" s="235">
        <v>1843</v>
      </c>
      <c r="J90" s="235">
        <v>2900</v>
      </c>
      <c r="K90" s="235">
        <v>260</v>
      </c>
      <c r="L90" s="235">
        <v>291011</v>
      </c>
      <c r="M90" s="235">
        <v>11083</v>
      </c>
      <c r="N90" s="235">
        <v>1368678</v>
      </c>
      <c r="O90" s="235"/>
      <c r="P90" s="235">
        <v>1368678</v>
      </c>
    </row>
    <row r="91" spans="1:16" ht="12.75">
      <c r="A91" s="217"/>
      <c r="B91" s="236" t="s">
        <v>251</v>
      </c>
      <c r="C91" s="235">
        <v>56633</v>
      </c>
      <c r="D91" s="235">
        <v>189682</v>
      </c>
      <c r="E91" s="235">
        <v>769389</v>
      </c>
      <c r="F91" s="235">
        <v>297195</v>
      </c>
      <c r="G91" s="235">
        <v>39903</v>
      </c>
      <c r="H91" s="235">
        <v>10823</v>
      </c>
      <c r="I91" s="235">
        <v>1893</v>
      </c>
      <c r="J91" s="235">
        <v>2900</v>
      </c>
      <c r="K91" s="235">
        <v>260</v>
      </c>
      <c r="L91" s="235">
        <v>291011</v>
      </c>
      <c r="M91" s="235">
        <v>11083</v>
      </c>
      <c r="N91" s="235">
        <v>1368678</v>
      </c>
      <c r="O91" s="235"/>
      <c r="P91" s="235">
        <v>1368678</v>
      </c>
    </row>
    <row r="92" spans="1:16" ht="12.75">
      <c r="A92" s="217"/>
      <c r="B92" s="237" t="s">
        <v>255</v>
      </c>
      <c r="C92" s="235">
        <v>19358.14</v>
      </c>
      <c r="D92" s="235">
        <v>88942.69</v>
      </c>
      <c r="E92" s="235">
        <v>369402.99</v>
      </c>
      <c r="F92" s="235">
        <v>139464.55</v>
      </c>
      <c r="G92" s="235">
        <v>18753.07</v>
      </c>
      <c r="H92" s="235">
        <v>1429.19</v>
      </c>
      <c r="I92" s="235">
        <v>1090.12</v>
      </c>
      <c r="J92" s="235">
        <v>712.2</v>
      </c>
      <c r="K92" s="235">
        <v>198</v>
      </c>
      <c r="L92" s="235">
        <v>128856.22</v>
      </c>
      <c r="M92" s="235">
        <v>1627.19</v>
      </c>
      <c r="N92" s="235">
        <v>639350.95</v>
      </c>
      <c r="O92" s="235"/>
      <c r="P92" s="238">
        <v>639350.95</v>
      </c>
    </row>
    <row r="93" spans="1:16" ht="12.75">
      <c r="A93" s="217"/>
      <c r="B93" s="239" t="s">
        <v>256</v>
      </c>
      <c r="C93" s="241">
        <v>34.1817</v>
      </c>
      <c r="D93" s="241">
        <v>46.8904</v>
      </c>
      <c r="E93" s="241">
        <v>48.0125</v>
      </c>
      <c r="F93" s="241">
        <v>46.927</v>
      </c>
      <c r="G93" s="241">
        <v>46.9966</v>
      </c>
      <c r="H93" s="241">
        <v>13.2051</v>
      </c>
      <c r="I93" s="241">
        <v>57.5869</v>
      </c>
      <c r="J93" s="241">
        <v>24.5586</v>
      </c>
      <c r="K93" s="241">
        <v>76.1538</v>
      </c>
      <c r="L93" s="241">
        <v>44.2788</v>
      </c>
      <c r="M93" s="241">
        <v>14.6819</v>
      </c>
      <c r="N93" s="241">
        <v>46.713</v>
      </c>
      <c r="O93" s="241"/>
      <c r="P93" s="241">
        <v>46.713</v>
      </c>
    </row>
    <row r="94" spans="1:16" ht="12.75">
      <c r="A94" s="217"/>
      <c r="B94" s="230" t="s">
        <v>271</v>
      </c>
      <c r="C94" s="242">
        <v>0</v>
      </c>
      <c r="D94" s="242">
        <v>0</v>
      </c>
      <c r="E94" s="242">
        <v>0</v>
      </c>
      <c r="F94" s="242">
        <v>0</v>
      </c>
      <c r="G94" s="242">
        <v>0</v>
      </c>
      <c r="H94" s="242">
        <v>0</v>
      </c>
      <c r="I94" s="242">
        <v>0</v>
      </c>
      <c r="J94" s="242">
        <v>0</v>
      </c>
      <c r="K94" s="242">
        <v>0</v>
      </c>
      <c r="L94" s="242">
        <v>0</v>
      </c>
      <c r="M94" s="242">
        <v>0</v>
      </c>
      <c r="N94" s="242">
        <v>0</v>
      </c>
      <c r="O94" s="242"/>
      <c r="P94" s="242">
        <v>0</v>
      </c>
    </row>
    <row r="95" spans="1:16" ht="12.75">
      <c r="A95" s="217"/>
      <c r="B95" s="233" t="s">
        <v>250</v>
      </c>
      <c r="C95" s="235">
        <v>51883</v>
      </c>
      <c r="D95" s="235">
        <v>188339</v>
      </c>
      <c r="E95" s="235">
        <v>802408</v>
      </c>
      <c r="F95" s="235">
        <v>308921</v>
      </c>
      <c r="G95" s="235">
        <v>43482</v>
      </c>
      <c r="H95" s="235">
        <v>9770</v>
      </c>
      <c r="I95" s="235">
        <v>4097</v>
      </c>
      <c r="J95" s="235">
        <v>1550</v>
      </c>
      <c r="K95" s="235">
        <v>300</v>
      </c>
      <c r="L95" s="235">
        <v>289351</v>
      </c>
      <c r="M95" s="235">
        <v>10070</v>
      </c>
      <c r="N95" s="235">
        <v>1410750</v>
      </c>
      <c r="O95" s="235"/>
      <c r="P95" s="235">
        <v>1410750</v>
      </c>
    </row>
    <row r="96" spans="1:16" ht="12.75">
      <c r="A96" s="217"/>
      <c r="B96" s="236" t="s">
        <v>251</v>
      </c>
      <c r="C96" s="235">
        <v>52283</v>
      </c>
      <c r="D96" s="235">
        <v>187939</v>
      </c>
      <c r="E96" s="235">
        <v>802408</v>
      </c>
      <c r="F96" s="235">
        <v>308921</v>
      </c>
      <c r="G96" s="235">
        <v>43482</v>
      </c>
      <c r="H96" s="235">
        <v>9770</v>
      </c>
      <c r="I96" s="235">
        <v>4097</v>
      </c>
      <c r="J96" s="235">
        <v>1550</v>
      </c>
      <c r="K96" s="235">
        <v>300</v>
      </c>
      <c r="L96" s="235">
        <v>289351</v>
      </c>
      <c r="M96" s="235">
        <v>10070</v>
      </c>
      <c r="N96" s="235">
        <v>1410750</v>
      </c>
      <c r="O96" s="235"/>
      <c r="P96" s="235">
        <v>1410750</v>
      </c>
    </row>
    <row r="97" spans="1:16" ht="12.75">
      <c r="A97" s="217"/>
      <c r="B97" s="237" t="s">
        <v>255</v>
      </c>
      <c r="C97" s="235">
        <v>19601.95</v>
      </c>
      <c r="D97" s="235">
        <v>87904.05</v>
      </c>
      <c r="E97" s="235">
        <v>381144.63</v>
      </c>
      <c r="F97" s="235">
        <v>144647.4</v>
      </c>
      <c r="G97" s="235">
        <v>20648.69</v>
      </c>
      <c r="H97" s="235">
        <v>3575.66</v>
      </c>
      <c r="I97" s="235">
        <v>1696.8</v>
      </c>
      <c r="J97" s="235">
        <v>744.57</v>
      </c>
      <c r="K97" s="235">
        <v>198</v>
      </c>
      <c r="L97" s="235">
        <v>130596.06</v>
      </c>
      <c r="M97" s="235">
        <v>3773.66</v>
      </c>
      <c r="N97" s="235">
        <v>660161.75</v>
      </c>
      <c r="O97" s="235"/>
      <c r="P97" s="238">
        <v>660161.75</v>
      </c>
    </row>
    <row r="98" spans="1:16" ht="12.75">
      <c r="A98" s="217"/>
      <c r="B98" s="239" t="s">
        <v>256</v>
      </c>
      <c r="C98" s="241">
        <v>37.492</v>
      </c>
      <c r="D98" s="241">
        <v>46.7726</v>
      </c>
      <c r="E98" s="241">
        <v>47.5001</v>
      </c>
      <c r="F98" s="241">
        <v>46.8234</v>
      </c>
      <c r="G98" s="241">
        <v>47.4879</v>
      </c>
      <c r="H98" s="241">
        <v>36.5984</v>
      </c>
      <c r="I98" s="241">
        <v>41.4157</v>
      </c>
      <c r="J98" s="241">
        <v>48.0368</v>
      </c>
      <c r="K98" s="241">
        <v>66</v>
      </c>
      <c r="L98" s="241">
        <v>45.1341</v>
      </c>
      <c r="M98" s="241">
        <v>37.4743</v>
      </c>
      <c r="N98" s="241">
        <v>46.7951</v>
      </c>
      <c r="O98" s="241"/>
      <c r="P98" s="241">
        <v>46.7951</v>
      </c>
    </row>
    <row r="99" spans="1:16" ht="12.75">
      <c r="A99" s="217"/>
      <c r="B99" s="230" t="s">
        <v>272</v>
      </c>
      <c r="C99" s="242">
        <v>0</v>
      </c>
      <c r="D99" s="242">
        <v>0</v>
      </c>
      <c r="E99" s="242">
        <v>0</v>
      </c>
      <c r="F99" s="242">
        <v>0</v>
      </c>
      <c r="G99" s="242">
        <v>0</v>
      </c>
      <c r="H99" s="242">
        <v>0</v>
      </c>
      <c r="I99" s="242">
        <v>0</v>
      </c>
      <c r="J99" s="242">
        <v>0</v>
      </c>
      <c r="K99" s="242">
        <v>0</v>
      </c>
      <c r="L99" s="242">
        <v>0</v>
      </c>
      <c r="M99" s="242">
        <v>0</v>
      </c>
      <c r="N99" s="242">
        <v>0</v>
      </c>
      <c r="O99" s="242"/>
      <c r="P99" s="242">
        <v>0</v>
      </c>
    </row>
    <row r="100" spans="1:16" ht="12.75">
      <c r="A100" s="217"/>
      <c r="B100" s="233" t="s">
        <v>250</v>
      </c>
      <c r="C100" s="235">
        <v>58410</v>
      </c>
      <c r="D100" s="235">
        <v>133611</v>
      </c>
      <c r="E100" s="235">
        <v>713205</v>
      </c>
      <c r="F100" s="235">
        <v>275844</v>
      </c>
      <c r="G100" s="235">
        <v>38262</v>
      </c>
      <c r="H100" s="235">
        <v>10970</v>
      </c>
      <c r="I100" s="235">
        <v>4880</v>
      </c>
      <c r="J100" s="235">
        <v>2500</v>
      </c>
      <c r="K100" s="235">
        <v>560</v>
      </c>
      <c r="L100" s="235">
        <v>237663</v>
      </c>
      <c r="M100" s="235">
        <v>11530</v>
      </c>
      <c r="N100" s="235">
        <v>1238242</v>
      </c>
      <c r="O100" s="235"/>
      <c r="P100" s="235">
        <v>1238242</v>
      </c>
    </row>
    <row r="101" spans="1:16" ht="12.75">
      <c r="A101" s="217"/>
      <c r="B101" s="236" t="s">
        <v>251</v>
      </c>
      <c r="C101" s="235">
        <v>58510</v>
      </c>
      <c r="D101" s="235">
        <v>132179</v>
      </c>
      <c r="E101" s="235">
        <v>713205</v>
      </c>
      <c r="F101" s="235">
        <v>276965</v>
      </c>
      <c r="G101" s="235">
        <v>38272</v>
      </c>
      <c r="H101" s="235">
        <v>13892</v>
      </c>
      <c r="I101" s="235">
        <v>5202</v>
      </c>
      <c r="J101" s="235">
        <v>3500</v>
      </c>
      <c r="K101" s="235">
        <v>560</v>
      </c>
      <c r="L101" s="235">
        <v>237663</v>
      </c>
      <c r="M101" s="235">
        <v>14452</v>
      </c>
      <c r="N101" s="235">
        <v>1242285</v>
      </c>
      <c r="O101" s="235"/>
      <c r="P101" s="235">
        <v>1242285</v>
      </c>
    </row>
    <row r="102" spans="1:16" ht="12.75">
      <c r="A102" s="217"/>
      <c r="B102" s="237" t="s">
        <v>255</v>
      </c>
      <c r="C102" s="235">
        <v>25867.38</v>
      </c>
      <c r="D102" s="235">
        <v>47176.66</v>
      </c>
      <c r="E102" s="235">
        <v>348605.99</v>
      </c>
      <c r="F102" s="235">
        <v>132671.62</v>
      </c>
      <c r="G102" s="235">
        <v>18193.76</v>
      </c>
      <c r="H102" s="235">
        <v>4563.66</v>
      </c>
      <c r="I102" s="235">
        <v>4863.59</v>
      </c>
      <c r="J102" s="235">
        <v>985.61</v>
      </c>
      <c r="K102" s="235">
        <v>141.9</v>
      </c>
      <c r="L102" s="235">
        <v>97087</v>
      </c>
      <c r="M102" s="235">
        <v>4705.56</v>
      </c>
      <c r="N102" s="235">
        <v>583070.17</v>
      </c>
      <c r="O102" s="235"/>
      <c r="P102" s="238">
        <v>583070.17</v>
      </c>
    </row>
    <row r="103" spans="1:16" ht="12.75">
      <c r="A103" s="217"/>
      <c r="B103" s="239" t="s">
        <v>256</v>
      </c>
      <c r="C103" s="241">
        <v>44.2102</v>
      </c>
      <c r="D103" s="241">
        <v>35.6915</v>
      </c>
      <c r="E103" s="241">
        <v>48.8788</v>
      </c>
      <c r="F103" s="241">
        <v>47.9019</v>
      </c>
      <c r="G103" s="241">
        <v>47.538</v>
      </c>
      <c r="H103" s="241">
        <v>32.851</v>
      </c>
      <c r="I103" s="241">
        <v>93.4946</v>
      </c>
      <c r="J103" s="241">
        <v>28.1603</v>
      </c>
      <c r="K103" s="241">
        <v>25.3393</v>
      </c>
      <c r="L103" s="241">
        <v>40.8507</v>
      </c>
      <c r="M103" s="241">
        <v>32.5599</v>
      </c>
      <c r="N103" s="241">
        <v>46.9353</v>
      </c>
      <c r="O103" s="241"/>
      <c r="P103" s="241">
        <v>46.9353</v>
      </c>
    </row>
    <row r="104" spans="1:16" ht="12.75">
      <c r="A104" s="217"/>
      <c r="B104" s="230" t="s">
        <v>273</v>
      </c>
      <c r="C104" s="242">
        <v>0</v>
      </c>
      <c r="D104" s="242">
        <v>0</v>
      </c>
      <c r="E104" s="242">
        <v>0</v>
      </c>
      <c r="F104" s="242">
        <v>0</v>
      </c>
      <c r="G104" s="242">
        <v>0</v>
      </c>
      <c r="H104" s="242">
        <v>0</v>
      </c>
      <c r="I104" s="242">
        <v>0</v>
      </c>
      <c r="J104" s="242">
        <v>0</v>
      </c>
      <c r="K104" s="242">
        <v>0</v>
      </c>
      <c r="L104" s="242">
        <v>0</v>
      </c>
      <c r="M104" s="242">
        <v>0</v>
      </c>
      <c r="N104" s="242">
        <v>0</v>
      </c>
      <c r="O104" s="242"/>
      <c r="P104" s="242">
        <v>0</v>
      </c>
    </row>
    <row r="105" spans="1:16" ht="12.75">
      <c r="A105" s="217"/>
      <c r="B105" s="233" t="s">
        <v>250</v>
      </c>
      <c r="C105" s="235">
        <v>96349</v>
      </c>
      <c r="D105" s="235">
        <v>222662</v>
      </c>
      <c r="E105" s="235">
        <v>1214695</v>
      </c>
      <c r="F105" s="235">
        <v>466540</v>
      </c>
      <c r="G105" s="235">
        <v>65992</v>
      </c>
      <c r="H105" s="235">
        <v>13317</v>
      </c>
      <c r="I105" s="235">
        <v>8450</v>
      </c>
      <c r="J105" s="235">
        <v>2400</v>
      </c>
      <c r="K105" s="235"/>
      <c r="L105" s="235">
        <v>395853</v>
      </c>
      <c r="M105" s="235">
        <v>13317</v>
      </c>
      <c r="N105" s="235">
        <v>2090405</v>
      </c>
      <c r="O105" s="235"/>
      <c r="P105" s="235">
        <v>2090405</v>
      </c>
    </row>
    <row r="106" spans="1:16" ht="12.75">
      <c r="A106" s="217"/>
      <c r="B106" s="236" t="s">
        <v>251</v>
      </c>
      <c r="C106" s="235">
        <v>98469</v>
      </c>
      <c r="D106" s="235">
        <v>220542</v>
      </c>
      <c r="E106" s="235">
        <v>1214695</v>
      </c>
      <c r="F106" s="235">
        <v>466540</v>
      </c>
      <c r="G106" s="235">
        <v>65992</v>
      </c>
      <c r="H106" s="235">
        <v>13317</v>
      </c>
      <c r="I106" s="235">
        <v>8450</v>
      </c>
      <c r="J106" s="235">
        <v>2400</v>
      </c>
      <c r="K106" s="235"/>
      <c r="L106" s="235">
        <v>395853</v>
      </c>
      <c r="M106" s="235">
        <v>13317</v>
      </c>
      <c r="N106" s="235">
        <v>2090405</v>
      </c>
      <c r="O106" s="235"/>
      <c r="P106" s="235">
        <v>2090405</v>
      </c>
    </row>
    <row r="107" spans="1:16" ht="12.75">
      <c r="A107" s="217"/>
      <c r="B107" s="237" t="s">
        <v>255</v>
      </c>
      <c r="C107" s="235">
        <v>35656.75</v>
      </c>
      <c r="D107" s="235">
        <v>93603.9</v>
      </c>
      <c r="E107" s="235">
        <v>557058.64</v>
      </c>
      <c r="F107" s="235">
        <v>213487.61</v>
      </c>
      <c r="G107" s="235">
        <v>31737.41</v>
      </c>
      <c r="H107" s="235">
        <v>5691.4</v>
      </c>
      <c r="I107" s="235">
        <v>4336.07</v>
      </c>
      <c r="J107" s="235">
        <v>1387.91</v>
      </c>
      <c r="K107" s="235"/>
      <c r="L107" s="235">
        <v>166722.04</v>
      </c>
      <c r="M107" s="235">
        <v>5691.4</v>
      </c>
      <c r="N107" s="235">
        <v>942959.69</v>
      </c>
      <c r="O107" s="235"/>
      <c r="P107" s="238">
        <v>942959.69</v>
      </c>
    </row>
    <row r="108" spans="1:16" ht="12.75">
      <c r="A108" s="217"/>
      <c r="B108" s="239" t="s">
        <v>256</v>
      </c>
      <c r="C108" s="243">
        <v>36.2111</v>
      </c>
      <c r="D108" s="243">
        <v>42.4427</v>
      </c>
      <c r="E108" s="243">
        <v>45.86</v>
      </c>
      <c r="F108" s="243">
        <v>45.7598</v>
      </c>
      <c r="G108" s="243">
        <v>48.0928</v>
      </c>
      <c r="H108" s="243">
        <v>42.7379</v>
      </c>
      <c r="I108" s="243">
        <v>51.3144</v>
      </c>
      <c r="J108" s="243">
        <v>57.8296</v>
      </c>
      <c r="K108" s="243"/>
      <c r="L108" s="243">
        <v>42.1172</v>
      </c>
      <c r="M108" s="243">
        <v>42.7379</v>
      </c>
      <c r="N108" s="243">
        <v>45.1089</v>
      </c>
      <c r="O108" s="243"/>
      <c r="P108" s="243">
        <v>45.1089</v>
      </c>
    </row>
    <row r="109" spans="1:16" ht="12.75">
      <c r="A109" s="217"/>
      <c r="B109" s="230" t="s">
        <v>274</v>
      </c>
      <c r="C109" s="232">
        <v>0</v>
      </c>
      <c r="D109" s="232">
        <v>0</v>
      </c>
      <c r="E109" s="232">
        <v>0</v>
      </c>
      <c r="F109" s="232">
        <v>0</v>
      </c>
      <c r="G109" s="232">
        <v>0</v>
      </c>
      <c r="H109" s="232">
        <v>0</v>
      </c>
      <c r="I109" s="232">
        <v>0</v>
      </c>
      <c r="J109" s="232">
        <v>0</v>
      </c>
      <c r="K109" s="232">
        <v>0</v>
      </c>
      <c r="L109" s="232">
        <v>0</v>
      </c>
      <c r="M109" s="232">
        <v>0</v>
      </c>
      <c r="N109" s="232">
        <v>0</v>
      </c>
      <c r="O109" s="232"/>
      <c r="P109" s="232">
        <v>0</v>
      </c>
    </row>
    <row r="110" spans="1:16" ht="12.75">
      <c r="A110" s="217"/>
      <c r="B110" s="233" t="s">
        <v>250</v>
      </c>
      <c r="C110" s="235">
        <v>50694</v>
      </c>
      <c r="D110" s="235">
        <v>161090</v>
      </c>
      <c r="E110" s="235">
        <v>606735</v>
      </c>
      <c r="F110" s="235">
        <v>232825</v>
      </c>
      <c r="G110" s="235">
        <v>34465</v>
      </c>
      <c r="H110" s="235">
        <v>4802</v>
      </c>
      <c r="I110" s="235">
        <v>1643</v>
      </c>
      <c r="J110" s="235">
        <v>1500</v>
      </c>
      <c r="K110" s="235">
        <v>480</v>
      </c>
      <c r="L110" s="235">
        <v>249392</v>
      </c>
      <c r="M110" s="235">
        <v>5282</v>
      </c>
      <c r="N110" s="235">
        <v>1094234</v>
      </c>
      <c r="O110" s="235"/>
      <c r="P110" s="235">
        <v>1094234</v>
      </c>
    </row>
    <row r="111" spans="1:16" ht="12.75">
      <c r="A111" s="217"/>
      <c r="B111" s="236" t="s">
        <v>251</v>
      </c>
      <c r="C111" s="235">
        <v>50800</v>
      </c>
      <c r="D111" s="235">
        <v>160507</v>
      </c>
      <c r="E111" s="235">
        <v>606735</v>
      </c>
      <c r="F111" s="235">
        <v>232825</v>
      </c>
      <c r="G111" s="235">
        <v>34465</v>
      </c>
      <c r="H111" s="235">
        <v>4802</v>
      </c>
      <c r="I111" s="235">
        <v>2120</v>
      </c>
      <c r="J111" s="235">
        <v>1500</v>
      </c>
      <c r="K111" s="235">
        <v>480</v>
      </c>
      <c r="L111" s="235">
        <v>249392</v>
      </c>
      <c r="M111" s="235">
        <v>5282</v>
      </c>
      <c r="N111" s="235">
        <v>1094234</v>
      </c>
      <c r="O111" s="235"/>
      <c r="P111" s="235">
        <v>1094234</v>
      </c>
    </row>
    <row r="112" spans="1:16" ht="12.75">
      <c r="A112" s="217"/>
      <c r="B112" s="237" t="s">
        <v>255</v>
      </c>
      <c r="C112" s="235">
        <v>21429.42</v>
      </c>
      <c r="D112" s="235">
        <v>42385.44</v>
      </c>
      <c r="E112" s="235">
        <v>276917.57</v>
      </c>
      <c r="F112" s="235">
        <v>106789.29</v>
      </c>
      <c r="G112" s="235">
        <v>15839.38</v>
      </c>
      <c r="H112" s="235">
        <v>1137.85</v>
      </c>
      <c r="I112" s="235">
        <v>2109.25</v>
      </c>
      <c r="J112" s="235">
        <v>0</v>
      </c>
      <c r="K112" s="235">
        <v>198</v>
      </c>
      <c r="L112" s="235">
        <v>81763.49</v>
      </c>
      <c r="M112" s="235">
        <v>1335.85</v>
      </c>
      <c r="N112" s="235">
        <v>466806.2</v>
      </c>
      <c r="O112" s="235"/>
      <c r="P112" s="238">
        <v>466806.2</v>
      </c>
    </row>
    <row r="113" spans="1:16" ht="12.75">
      <c r="A113" s="217"/>
      <c r="B113" s="239" t="s">
        <v>256</v>
      </c>
      <c r="C113" s="241">
        <v>42.1839</v>
      </c>
      <c r="D113" s="241">
        <v>26.4072</v>
      </c>
      <c r="E113" s="241">
        <v>45.6406</v>
      </c>
      <c r="F113" s="241">
        <v>45.8668</v>
      </c>
      <c r="G113" s="241">
        <v>45.9579</v>
      </c>
      <c r="H113" s="241">
        <v>23.6953</v>
      </c>
      <c r="I113" s="241">
        <v>99.4929</v>
      </c>
      <c r="J113" s="241">
        <v>0</v>
      </c>
      <c r="K113" s="241">
        <v>41.25</v>
      </c>
      <c r="L113" s="241">
        <v>32.7851</v>
      </c>
      <c r="M113" s="241">
        <v>25.2906</v>
      </c>
      <c r="N113" s="241">
        <v>42.6605</v>
      </c>
      <c r="O113" s="241"/>
      <c r="P113" s="241">
        <v>42.6605</v>
      </c>
    </row>
    <row r="114" spans="1:16" ht="12.75">
      <c r="A114" s="217"/>
      <c r="B114" s="230" t="s">
        <v>275</v>
      </c>
      <c r="C114" s="242">
        <v>0</v>
      </c>
      <c r="D114" s="242">
        <v>0</v>
      </c>
      <c r="E114" s="242">
        <v>0</v>
      </c>
      <c r="F114" s="242">
        <v>0</v>
      </c>
      <c r="G114" s="242">
        <v>0</v>
      </c>
      <c r="H114" s="242">
        <v>0</v>
      </c>
      <c r="I114" s="242">
        <v>0</v>
      </c>
      <c r="J114" s="242">
        <v>0</v>
      </c>
      <c r="K114" s="242">
        <v>0</v>
      </c>
      <c r="L114" s="242">
        <v>0</v>
      </c>
      <c r="M114" s="242">
        <v>0</v>
      </c>
      <c r="N114" s="242">
        <v>0</v>
      </c>
      <c r="O114" s="242"/>
      <c r="P114" s="242">
        <v>0</v>
      </c>
    </row>
    <row r="115" spans="1:16" ht="12.75">
      <c r="A115" s="217"/>
      <c r="B115" s="233" t="s">
        <v>250</v>
      </c>
      <c r="C115" s="235">
        <v>58739</v>
      </c>
      <c r="D115" s="235">
        <v>128881</v>
      </c>
      <c r="E115" s="235">
        <v>522384</v>
      </c>
      <c r="F115" s="235">
        <v>202917</v>
      </c>
      <c r="G115" s="235">
        <v>29091</v>
      </c>
      <c r="H115" s="235">
        <v>9649</v>
      </c>
      <c r="I115" s="235">
        <v>2656</v>
      </c>
      <c r="J115" s="235">
        <v>2100</v>
      </c>
      <c r="K115" s="235"/>
      <c r="L115" s="235">
        <v>221467</v>
      </c>
      <c r="M115" s="235">
        <v>9649</v>
      </c>
      <c r="N115" s="235">
        <v>956417</v>
      </c>
      <c r="O115" s="235"/>
      <c r="P115" s="235">
        <v>956417</v>
      </c>
    </row>
    <row r="116" spans="1:16" ht="12.75">
      <c r="A116" s="217"/>
      <c r="B116" s="236" t="s">
        <v>251</v>
      </c>
      <c r="C116" s="235">
        <v>58739</v>
      </c>
      <c r="D116" s="235">
        <v>129281</v>
      </c>
      <c r="E116" s="235">
        <v>522384</v>
      </c>
      <c r="F116" s="235">
        <v>202917</v>
      </c>
      <c r="G116" s="235">
        <v>29091</v>
      </c>
      <c r="H116" s="235">
        <v>9649</v>
      </c>
      <c r="I116" s="235">
        <v>2656</v>
      </c>
      <c r="J116" s="235">
        <v>1700</v>
      </c>
      <c r="K116" s="235"/>
      <c r="L116" s="235">
        <v>221467</v>
      </c>
      <c r="M116" s="235">
        <v>9649</v>
      </c>
      <c r="N116" s="235">
        <v>956417</v>
      </c>
      <c r="O116" s="235"/>
      <c r="P116" s="235">
        <v>956417</v>
      </c>
    </row>
    <row r="117" spans="1:16" ht="12.75">
      <c r="A117" s="217"/>
      <c r="B117" s="237" t="s">
        <v>255</v>
      </c>
      <c r="C117" s="235">
        <v>21831.01</v>
      </c>
      <c r="D117" s="235">
        <v>43973.76</v>
      </c>
      <c r="E117" s="235">
        <v>238766.23</v>
      </c>
      <c r="F117" s="235">
        <v>92776.04</v>
      </c>
      <c r="G117" s="235">
        <v>12304.32</v>
      </c>
      <c r="H117" s="235">
        <v>735.35</v>
      </c>
      <c r="I117" s="235">
        <v>1096.88</v>
      </c>
      <c r="J117" s="235">
        <v>0</v>
      </c>
      <c r="K117" s="235"/>
      <c r="L117" s="235">
        <v>79205.97</v>
      </c>
      <c r="M117" s="235">
        <v>735.35</v>
      </c>
      <c r="N117" s="235">
        <v>411483.59</v>
      </c>
      <c r="O117" s="235"/>
      <c r="P117" s="238">
        <v>411483.59</v>
      </c>
    </row>
    <row r="118" spans="1:16" ht="12.75">
      <c r="A118" s="217"/>
      <c r="B118" s="239" t="s">
        <v>256</v>
      </c>
      <c r="C118" s="241">
        <v>37.1661</v>
      </c>
      <c r="D118" s="241">
        <v>34.0141</v>
      </c>
      <c r="E118" s="241">
        <v>45.707</v>
      </c>
      <c r="F118" s="241">
        <v>45.7212</v>
      </c>
      <c r="G118" s="241">
        <v>42.296</v>
      </c>
      <c r="H118" s="241">
        <v>7.621</v>
      </c>
      <c r="I118" s="241">
        <v>41.2982</v>
      </c>
      <c r="J118" s="241">
        <v>0</v>
      </c>
      <c r="K118" s="241"/>
      <c r="L118" s="241">
        <v>35.7642</v>
      </c>
      <c r="M118" s="241">
        <v>7.621</v>
      </c>
      <c r="N118" s="241">
        <v>43.0235</v>
      </c>
      <c r="O118" s="241"/>
      <c r="P118" s="241">
        <v>43.0235</v>
      </c>
    </row>
    <row r="119" spans="1:16" ht="12.75">
      <c r="A119" s="217"/>
      <c r="B119" s="230" t="s">
        <v>276</v>
      </c>
      <c r="C119" s="242">
        <v>0</v>
      </c>
      <c r="D119" s="242">
        <v>0</v>
      </c>
      <c r="E119" s="242">
        <v>0</v>
      </c>
      <c r="F119" s="242">
        <v>0</v>
      </c>
      <c r="G119" s="242">
        <v>0</v>
      </c>
      <c r="H119" s="242">
        <v>0</v>
      </c>
      <c r="I119" s="242">
        <v>0</v>
      </c>
      <c r="J119" s="242">
        <v>0</v>
      </c>
      <c r="K119" s="242">
        <v>0</v>
      </c>
      <c r="L119" s="242">
        <v>0</v>
      </c>
      <c r="M119" s="242">
        <v>0</v>
      </c>
      <c r="N119" s="242">
        <v>0</v>
      </c>
      <c r="O119" s="242"/>
      <c r="P119" s="242">
        <v>0</v>
      </c>
    </row>
    <row r="120" spans="1:16" ht="12.75">
      <c r="A120" s="217"/>
      <c r="B120" s="233" t="s">
        <v>250</v>
      </c>
      <c r="C120" s="235">
        <v>29647</v>
      </c>
      <c r="D120" s="235">
        <v>69432</v>
      </c>
      <c r="E120" s="235">
        <v>361541</v>
      </c>
      <c r="F120" s="235">
        <v>139450</v>
      </c>
      <c r="G120" s="235">
        <v>19201</v>
      </c>
      <c r="H120" s="235">
        <v>5276</v>
      </c>
      <c r="I120" s="235">
        <v>1143</v>
      </c>
      <c r="J120" s="235">
        <v>200</v>
      </c>
      <c r="K120" s="235"/>
      <c r="L120" s="235">
        <v>119623</v>
      </c>
      <c r="M120" s="235">
        <v>5276</v>
      </c>
      <c r="N120" s="235">
        <v>625890</v>
      </c>
      <c r="O120" s="235"/>
      <c r="P120" s="235">
        <v>625890</v>
      </c>
    </row>
    <row r="121" spans="1:16" ht="12.75">
      <c r="A121" s="217"/>
      <c r="B121" s="236" t="s">
        <v>251</v>
      </c>
      <c r="C121" s="235">
        <v>29094</v>
      </c>
      <c r="D121" s="235">
        <v>69432</v>
      </c>
      <c r="E121" s="235">
        <v>361541</v>
      </c>
      <c r="F121" s="235">
        <v>139450</v>
      </c>
      <c r="G121" s="235">
        <v>19201</v>
      </c>
      <c r="H121" s="235">
        <v>5276</v>
      </c>
      <c r="I121" s="235">
        <v>1896</v>
      </c>
      <c r="J121" s="235">
        <v>0</v>
      </c>
      <c r="K121" s="235"/>
      <c r="L121" s="235">
        <v>119623</v>
      </c>
      <c r="M121" s="235">
        <v>5276</v>
      </c>
      <c r="N121" s="235">
        <v>625890</v>
      </c>
      <c r="O121" s="235"/>
      <c r="P121" s="235">
        <v>625890</v>
      </c>
    </row>
    <row r="122" spans="1:16" ht="12.75">
      <c r="A122" s="217"/>
      <c r="B122" s="237" t="s">
        <v>255</v>
      </c>
      <c r="C122" s="235">
        <v>13233.98</v>
      </c>
      <c r="D122" s="235">
        <v>25559.9</v>
      </c>
      <c r="E122" s="235">
        <v>167630.79</v>
      </c>
      <c r="F122" s="235">
        <v>63632.84</v>
      </c>
      <c r="G122" s="235">
        <v>8927.83</v>
      </c>
      <c r="H122" s="235">
        <v>530.81</v>
      </c>
      <c r="I122" s="235">
        <v>1893.65</v>
      </c>
      <c r="J122" s="235">
        <v>0</v>
      </c>
      <c r="K122" s="235"/>
      <c r="L122" s="235">
        <v>49615.36</v>
      </c>
      <c r="M122" s="235">
        <v>530.81</v>
      </c>
      <c r="N122" s="235">
        <v>281409.8</v>
      </c>
      <c r="O122" s="235"/>
      <c r="P122" s="238">
        <v>281409.8</v>
      </c>
    </row>
    <row r="123" spans="1:16" ht="12.75">
      <c r="A123" s="217"/>
      <c r="B123" s="239" t="s">
        <v>256</v>
      </c>
      <c r="C123" s="241">
        <v>45.487</v>
      </c>
      <c r="D123" s="241">
        <v>36.8129</v>
      </c>
      <c r="E123" s="241">
        <v>46.3656</v>
      </c>
      <c r="F123" s="241">
        <v>45.6313</v>
      </c>
      <c r="G123" s="241">
        <v>46.4967</v>
      </c>
      <c r="H123" s="241">
        <v>10.0608</v>
      </c>
      <c r="I123" s="241">
        <v>99.8761</v>
      </c>
      <c r="J123" s="241">
        <v>0</v>
      </c>
      <c r="K123" s="241"/>
      <c r="L123" s="241">
        <v>41.4764</v>
      </c>
      <c r="M123" s="241">
        <v>10.0608</v>
      </c>
      <c r="N123" s="241">
        <v>44.9615</v>
      </c>
      <c r="O123" s="241"/>
      <c r="P123" s="241">
        <v>44.9615</v>
      </c>
    </row>
    <row r="124" spans="1:16" ht="12.75">
      <c r="A124" s="217"/>
      <c r="B124" s="230" t="s">
        <v>277</v>
      </c>
      <c r="C124" s="242">
        <v>0</v>
      </c>
      <c r="D124" s="242">
        <v>0</v>
      </c>
      <c r="E124" s="242">
        <v>0</v>
      </c>
      <c r="F124" s="242">
        <v>0</v>
      </c>
      <c r="G124" s="242">
        <v>0</v>
      </c>
      <c r="H124" s="242">
        <v>0</v>
      </c>
      <c r="I124" s="242">
        <v>0</v>
      </c>
      <c r="J124" s="242">
        <v>0</v>
      </c>
      <c r="K124" s="242">
        <v>0</v>
      </c>
      <c r="L124" s="242">
        <v>0</v>
      </c>
      <c r="M124" s="242">
        <v>0</v>
      </c>
      <c r="N124" s="242">
        <v>0</v>
      </c>
      <c r="O124" s="242"/>
      <c r="P124" s="242">
        <v>0</v>
      </c>
    </row>
    <row r="125" spans="1:16" ht="12.75">
      <c r="A125" s="217"/>
      <c r="B125" s="233" t="s">
        <v>250</v>
      </c>
      <c r="C125" s="235">
        <v>66192</v>
      </c>
      <c r="D125" s="235">
        <v>168348</v>
      </c>
      <c r="E125" s="235">
        <v>753655</v>
      </c>
      <c r="F125" s="235">
        <v>295636</v>
      </c>
      <c r="G125" s="235">
        <v>38398</v>
      </c>
      <c r="H125" s="235">
        <v>24217</v>
      </c>
      <c r="I125" s="235">
        <v>3800</v>
      </c>
      <c r="J125" s="235">
        <v>840</v>
      </c>
      <c r="K125" s="235"/>
      <c r="L125" s="235">
        <v>277578</v>
      </c>
      <c r="M125" s="235">
        <v>24217</v>
      </c>
      <c r="N125" s="235">
        <v>1351086</v>
      </c>
      <c r="O125" s="235"/>
      <c r="P125" s="235">
        <v>1351086</v>
      </c>
    </row>
    <row r="126" spans="1:16" ht="12.75">
      <c r="A126" s="217"/>
      <c r="B126" s="236" t="s">
        <v>251</v>
      </c>
      <c r="C126" s="235">
        <v>66192</v>
      </c>
      <c r="D126" s="235">
        <v>168348</v>
      </c>
      <c r="E126" s="235">
        <v>753655</v>
      </c>
      <c r="F126" s="235">
        <v>295636</v>
      </c>
      <c r="G126" s="235">
        <v>38398</v>
      </c>
      <c r="H126" s="235">
        <v>24217</v>
      </c>
      <c r="I126" s="235">
        <v>3800</v>
      </c>
      <c r="J126" s="235">
        <v>840</v>
      </c>
      <c r="K126" s="235"/>
      <c r="L126" s="235">
        <v>277578</v>
      </c>
      <c r="M126" s="235">
        <v>24217</v>
      </c>
      <c r="N126" s="235">
        <v>1351086</v>
      </c>
      <c r="O126" s="235"/>
      <c r="P126" s="235">
        <v>1351086</v>
      </c>
    </row>
    <row r="127" spans="1:16" ht="12.75">
      <c r="A127" s="217"/>
      <c r="B127" s="237" t="s">
        <v>255</v>
      </c>
      <c r="C127" s="235">
        <v>26074.87</v>
      </c>
      <c r="D127" s="235">
        <v>65500.96</v>
      </c>
      <c r="E127" s="235">
        <v>345435.36</v>
      </c>
      <c r="F127" s="235">
        <v>133385.47</v>
      </c>
      <c r="G127" s="235">
        <v>19023.45</v>
      </c>
      <c r="H127" s="235">
        <v>1207.15</v>
      </c>
      <c r="I127" s="235">
        <v>2175.49</v>
      </c>
      <c r="J127" s="235">
        <v>338.27</v>
      </c>
      <c r="K127" s="235"/>
      <c r="L127" s="235">
        <v>113113.04</v>
      </c>
      <c r="M127" s="235">
        <v>1207.15</v>
      </c>
      <c r="N127" s="235">
        <v>593141.02</v>
      </c>
      <c r="O127" s="235"/>
      <c r="P127" s="238">
        <v>593141.02</v>
      </c>
    </row>
    <row r="128" spans="1:16" ht="12.75">
      <c r="A128" s="217"/>
      <c r="B128" s="239" t="s">
        <v>256</v>
      </c>
      <c r="C128" s="241">
        <v>39.3928</v>
      </c>
      <c r="D128" s="241">
        <v>38.9081</v>
      </c>
      <c r="E128" s="241">
        <v>45.8347</v>
      </c>
      <c r="F128" s="241">
        <v>45.1181</v>
      </c>
      <c r="G128" s="241">
        <v>49.5428</v>
      </c>
      <c r="H128" s="241">
        <v>4.9847</v>
      </c>
      <c r="I128" s="241">
        <v>57.2497</v>
      </c>
      <c r="J128" s="241">
        <v>40.2702</v>
      </c>
      <c r="K128" s="241"/>
      <c r="L128" s="241">
        <v>40.75</v>
      </c>
      <c r="M128" s="241">
        <v>4.9847</v>
      </c>
      <c r="N128" s="241">
        <v>43.9011</v>
      </c>
      <c r="O128" s="241"/>
      <c r="P128" s="241">
        <v>43.9011</v>
      </c>
    </row>
    <row r="129" spans="1:16" ht="12.75">
      <c r="A129" s="217"/>
      <c r="B129" s="230" t="s">
        <v>278</v>
      </c>
      <c r="C129" s="242">
        <v>0</v>
      </c>
      <c r="D129" s="242">
        <v>0</v>
      </c>
      <c r="E129" s="242">
        <v>0</v>
      </c>
      <c r="F129" s="242">
        <v>0</v>
      </c>
      <c r="G129" s="242">
        <v>0</v>
      </c>
      <c r="H129" s="242">
        <v>0</v>
      </c>
      <c r="I129" s="242">
        <v>0</v>
      </c>
      <c r="J129" s="242">
        <v>0</v>
      </c>
      <c r="K129" s="242">
        <v>0</v>
      </c>
      <c r="L129" s="242">
        <v>0</v>
      </c>
      <c r="M129" s="242">
        <v>0</v>
      </c>
      <c r="N129" s="242">
        <v>0</v>
      </c>
      <c r="O129" s="242"/>
      <c r="P129" s="242">
        <v>0</v>
      </c>
    </row>
    <row r="130" spans="1:16" ht="12.75">
      <c r="A130" s="217"/>
      <c r="B130" s="233" t="s">
        <v>250</v>
      </c>
      <c r="C130" s="235">
        <v>58210</v>
      </c>
      <c r="D130" s="235">
        <v>132709</v>
      </c>
      <c r="E130" s="235">
        <v>575512</v>
      </c>
      <c r="F130" s="235">
        <v>222706</v>
      </c>
      <c r="G130" s="235">
        <v>30532</v>
      </c>
      <c r="H130" s="235">
        <v>9119</v>
      </c>
      <c r="I130" s="235">
        <v>3778</v>
      </c>
      <c r="J130" s="235">
        <v>1800</v>
      </c>
      <c r="K130" s="235">
        <v>100</v>
      </c>
      <c r="L130" s="235">
        <v>227029</v>
      </c>
      <c r="M130" s="235">
        <v>9219</v>
      </c>
      <c r="N130" s="235">
        <v>1034466</v>
      </c>
      <c r="O130" s="235"/>
      <c r="P130" s="235">
        <v>1034466</v>
      </c>
    </row>
    <row r="131" spans="1:16" ht="12.75">
      <c r="A131" s="217"/>
      <c r="B131" s="236" t="s">
        <v>251</v>
      </c>
      <c r="C131" s="235">
        <v>56710</v>
      </c>
      <c r="D131" s="235">
        <v>134419</v>
      </c>
      <c r="E131" s="235">
        <v>575512</v>
      </c>
      <c r="F131" s="235">
        <v>222706</v>
      </c>
      <c r="G131" s="235">
        <v>30572</v>
      </c>
      <c r="H131" s="235">
        <v>9119</v>
      </c>
      <c r="I131" s="235">
        <v>3778</v>
      </c>
      <c r="J131" s="235">
        <v>1550</v>
      </c>
      <c r="K131" s="235">
        <v>100</v>
      </c>
      <c r="L131" s="235">
        <v>227029</v>
      </c>
      <c r="M131" s="235">
        <v>9219</v>
      </c>
      <c r="N131" s="235">
        <v>1034466</v>
      </c>
      <c r="O131" s="235"/>
      <c r="P131" s="235">
        <v>1034466</v>
      </c>
    </row>
    <row r="132" spans="1:16" ht="12.75">
      <c r="A132" s="217"/>
      <c r="B132" s="237" t="s">
        <v>255</v>
      </c>
      <c r="C132" s="235">
        <v>25767.43</v>
      </c>
      <c r="D132" s="235">
        <v>54454.04</v>
      </c>
      <c r="E132" s="235">
        <v>271611.33</v>
      </c>
      <c r="F132" s="235">
        <v>105921.5</v>
      </c>
      <c r="G132" s="235">
        <v>14453.53</v>
      </c>
      <c r="H132" s="235">
        <v>913.93</v>
      </c>
      <c r="I132" s="235">
        <v>1844.53</v>
      </c>
      <c r="J132" s="235">
        <v>0</v>
      </c>
      <c r="K132" s="235"/>
      <c r="L132" s="235">
        <v>96519.53</v>
      </c>
      <c r="M132" s="235">
        <v>913.93</v>
      </c>
      <c r="N132" s="235">
        <v>474966.29</v>
      </c>
      <c r="O132" s="235"/>
      <c r="P132" s="238">
        <v>474966.29</v>
      </c>
    </row>
    <row r="133" spans="1:16" ht="12.75">
      <c r="A133" s="217"/>
      <c r="B133" s="239" t="s">
        <v>256</v>
      </c>
      <c r="C133" s="241">
        <v>45.4372</v>
      </c>
      <c r="D133" s="241">
        <v>40.5107</v>
      </c>
      <c r="E133" s="241">
        <v>47.1947</v>
      </c>
      <c r="F133" s="241">
        <v>47.5611</v>
      </c>
      <c r="G133" s="241">
        <v>47.277</v>
      </c>
      <c r="H133" s="241">
        <v>10.0223</v>
      </c>
      <c r="I133" s="241">
        <v>48.8229</v>
      </c>
      <c r="J133" s="241">
        <v>0</v>
      </c>
      <c r="K133" s="241"/>
      <c r="L133" s="241">
        <v>42.5142</v>
      </c>
      <c r="M133" s="241">
        <v>9.9135</v>
      </c>
      <c r="N133" s="241">
        <v>45.9142</v>
      </c>
      <c r="O133" s="241"/>
      <c r="P133" s="241">
        <v>45.9142</v>
      </c>
    </row>
    <row r="134" spans="1:16" ht="12.75">
      <c r="A134" s="217"/>
      <c r="B134" s="230" t="s">
        <v>279</v>
      </c>
      <c r="C134" s="242">
        <v>0</v>
      </c>
      <c r="D134" s="242">
        <v>0</v>
      </c>
      <c r="E134" s="242">
        <v>0</v>
      </c>
      <c r="F134" s="242">
        <v>0</v>
      </c>
      <c r="G134" s="242">
        <v>0</v>
      </c>
      <c r="H134" s="242">
        <v>0</v>
      </c>
      <c r="I134" s="242">
        <v>0</v>
      </c>
      <c r="J134" s="242">
        <v>0</v>
      </c>
      <c r="K134" s="242">
        <v>0</v>
      </c>
      <c r="L134" s="242">
        <v>0</v>
      </c>
      <c r="M134" s="242">
        <v>0</v>
      </c>
      <c r="N134" s="242">
        <v>0</v>
      </c>
      <c r="O134" s="242"/>
      <c r="P134" s="242">
        <v>0</v>
      </c>
    </row>
    <row r="135" spans="1:16" ht="12.75">
      <c r="A135" s="217"/>
      <c r="B135" s="233" t="s">
        <v>250</v>
      </c>
      <c r="C135" s="235">
        <v>115904</v>
      </c>
      <c r="D135" s="235">
        <v>227412</v>
      </c>
      <c r="E135" s="235">
        <v>1227076</v>
      </c>
      <c r="F135" s="235">
        <v>475256</v>
      </c>
      <c r="G135" s="235">
        <v>67002</v>
      </c>
      <c r="H135" s="235">
        <v>22674</v>
      </c>
      <c r="I135" s="235">
        <v>6642</v>
      </c>
      <c r="J135" s="235">
        <v>5500</v>
      </c>
      <c r="K135" s="235">
        <v>210</v>
      </c>
      <c r="L135" s="235">
        <v>422460</v>
      </c>
      <c r="M135" s="235">
        <v>22884</v>
      </c>
      <c r="N135" s="235">
        <v>2147676</v>
      </c>
      <c r="O135" s="235"/>
      <c r="P135" s="235">
        <v>2147676</v>
      </c>
    </row>
    <row r="136" spans="1:16" ht="12.75">
      <c r="A136" s="217"/>
      <c r="B136" s="236" t="s">
        <v>251</v>
      </c>
      <c r="C136" s="235">
        <v>115975</v>
      </c>
      <c r="D136" s="235">
        <v>226050</v>
      </c>
      <c r="E136" s="235">
        <v>1227076</v>
      </c>
      <c r="F136" s="235">
        <v>476290</v>
      </c>
      <c r="G136" s="235">
        <v>67002</v>
      </c>
      <c r="H136" s="235">
        <v>25610</v>
      </c>
      <c r="I136" s="235">
        <v>7933</v>
      </c>
      <c r="J136" s="235">
        <v>5500</v>
      </c>
      <c r="K136" s="235">
        <v>210</v>
      </c>
      <c r="L136" s="235">
        <v>422460</v>
      </c>
      <c r="M136" s="235">
        <v>25820</v>
      </c>
      <c r="N136" s="235">
        <v>2151646</v>
      </c>
      <c r="O136" s="235"/>
      <c r="P136" s="235">
        <v>2151646</v>
      </c>
    </row>
    <row r="137" spans="1:16" ht="12.75">
      <c r="A137" s="217"/>
      <c r="B137" s="237" t="s">
        <v>255</v>
      </c>
      <c r="C137" s="235">
        <v>42851.2</v>
      </c>
      <c r="D137" s="235">
        <v>91428.75</v>
      </c>
      <c r="E137" s="235">
        <v>561813.03</v>
      </c>
      <c r="F137" s="235">
        <v>211829.42</v>
      </c>
      <c r="G137" s="235">
        <v>31500.83</v>
      </c>
      <c r="H137" s="235">
        <v>7292.73</v>
      </c>
      <c r="I137" s="235">
        <v>6931.47</v>
      </c>
      <c r="J137" s="235">
        <v>2356.55</v>
      </c>
      <c r="K137" s="235"/>
      <c r="L137" s="235">
        <v>175068.8</v>
      </c>
      <c r="M137" s="235">
        <v>7292.73</v>
      </c>
      <c r="N137" s="235">
        <v>956003.98</v>
      </c>
      <c r="O137" s="235"/>
      <c r="P137" s="238">
        <v>956003.98</v>
      </c>
    </row>
    <row r="138" spans="1:16" ht="12.75">
      <c r="A138" s="217"/>
      <c r="B138" s="239" t="s">
        <v>256</v>
      </c>
      <c r="C138" s="241">
        <v>36.9487</v>
      </c>
      <c r="D138" s="241">
        <v>40.4463</v>
      </c>
      <c r="E138" s="241">
        <v>45.7847</v>
      </c>
      <c r="F138" s="241">
        <v>44.4749</v>
      </c>
      <c r="G138" s="241">
        <v>47.0148</v>
      </c>
      <c r="H138" s="241">
        <v>28.4761</v>
      </c>
      <c r="I138" s="241">
        <v>87.3751</v>
      </c>
      <c r="J138" s="241">
        <v>42.8464</v>
      </c>
      <c r="K138" s="241"/>
      <c r="L138" s="241">
        <v>41.4403</v>
      </c>
      <c r="M138" s="241">
        <v>28.2445</v>
      </c>
      <c r="N138" s="241">
        <v>44.4313</v>
      </c>
      <c r="O138" s="241"/>
      <c r="P138" s="241">
        <v>44.4313</v>
      </c>
    </row>
    <row r="139" spans="1:16" ht="12.75">
      <c r="A139" s="217"/>
      <c r="B139" s="230" t="s">
        <v>280</v>
      </c>
      <c r="C139" s="242">
        <v>0</v>
      </c>
      <c r="D139" s="242">
        <v>0</v>
      </c>
      <c r="E139" s="242">
        <v>0</v>
      </c>
      <c r="F139" s="242">
        <v>0</v>
      </c>
      <c r="G139" s="242">
        <v>0</v>
      </c>
      <c r="H139" s="242">
        <v>0</v>
      </c>
      <c r="I139" s="242">
        <v>0</v>
      </c>
      <c r="J139" s="242">
        <v>0</v>
      </c>
      <c r="K139" s="242">
        <v>0</v>
      </c>
      <c r="L139" s="242">
        <v>0</v>
      </c>
      <c r="M139" s="242">
        <v>0</v>
      </c>
      <c r="N139" s="242">
        <v>0</v>
      </c>
      <c r="O139" s="242"/>
      <c r="P139" s="242">
        <v>0</v>
      </c>
    </row>
    <row r="140" spans="1:16" ht="12.75">
      <c r="A140" s="217"/>
      <c r="B140" s="233" t="s">
        <v>250</v>
      </c>
      <c r="C140" s="235">
        <v>46778</v>
      </c>
      <c r="D140" s="235">
        <v>105944</v>
      </c>
      <c r="E140" s="235">
        <v>562023</v>
      </c>
      <c r="F140" s="235">
        <v>218632</v>
      </c>
      <c r="G140" s="235">
        <v>30342</v>
      </c>
      <c r="H140" s="235">
        <v>8496</v>
      </c>
      <c r="I140" s="235">
        <v>1783</v>
      </c>
      <c r="J140" s="235">
        <v>5030</v>
      </c>
      <c r="K140" s="235"/>
      <c r="L140" s="235">
        <v>189877</v>
      </c>
      <c r="M140" s="235">
        <v>8496</v>
      </c>
      <c r="N140" s="235">
        <v>979028</v>
      </c>
      <c r="O140" s="235"/>
      <c r="P140" s="235">
        <v>979028</v>
      </c>
    </row>
    <row r="141" spans="1:16" ht="12.75">
      <c r="A141" s="217"/>
      <c r="B141" s="236" t="s">
        <v>251</v>
      </c>
      <c r="C141" s="235">
        <v>46817</v>
      </c>
      <c r="D141" s="235">
        <v>105857</v>
      </c>
      <c r="E141" s="235">
        <v>562023</v>
      </c>
      <c r="F141" s="235">
        <v>218632</v>
      </c>
      <c r="G141" s="235">
        <v>30067</v>
      </c>
      <c r="H141" s="235">
        <v>8496</v>
      </c>
      <c r="I141" s="235">
        <v>2106</v>
      </c>
      <c r="J141" s="235">
        <v>5030</v>
      </c>
      <c r="K141" s="235"/>
      <c r="L141" s="235">
        <v>189877</v>
      </c>
      <c r="M141" s="235">
        <v>8496</v>
      </c>
      <c r="N141" s="235">
        <v>979028</v>
      </c>
      <c r="O141" s="235"/>
      <c r="P141" s="235">
        <v>979028</v>
      </c>
    </row>
    <row r="142" spans="1:16" ht="12.75">
      <c r="A142" s="217"/>
      <c r="B142" s="237" t="s">
        <v>255</v>
      </c>
      <c r="C142" s="235">
        <v>17769.93</v>
      </c>
      <c r="D142" s="235">
        <v>39130</v>
      </c>
      <c r="E142" s="235">
        <v>255002.51</v>
      </c>
      <c r="F142" s="235">
        <v>95412.22</v>
      </c>
      <c r="G142" s="235">
        <v>13961.14</v>
      </c>
      <c r="H142" s="235">
        <v>2388.89</v>
      </c>
      <c r="I142" s="235">
        <v>1077.63</v>
      </c>
      <c r="J142" s="235">
        <v>0</v>
      </c>
      <c r="K142" s="235"/>
      <c r="L142" s="235">
        <v>71938.7</v>
      </c>
      <c r="M142" s="235">
        <v>2388.89</v>
      </c>
      <c r="N142" s="235">
        <v>424742.32</v>
      </c>
      <c r="O142" s="235"/>
      <c r="P142" s="238">
        <v>424742.32</v>
      </c>
    </row>
    <row r="143" spans="1:16" ht="12.75">
      <c r="A143" s="217"/>
      <c r="B143" s="239" t="s">
        <v>256</v>
      </c>
      <c r="C143" s="241">
        <v>37.9561</v>
      </c>
      <c r="D143" s="241">
        <v>36.965</v>
      </c>
      <c r="E143" s="241">
        <v>45.3723</v>
      </c>
      <c r="F143" s="241">
        <v>43.6406</v>
      </c>
      <c r="G143" s="241">
        <v>46.4334</v>
      </c>
      <c r="H143" s="241">
        <v>28.1178</v>
      </c>
      <c r="I143" s="241">
        <v>51.1695</v>
      </c>
      <c r="J143" s="241">
        <v>0</v>
      </c>
      <c r="K143" s="241"/>
      <c r="L143" s="241">
        <v>37.887</v>
      </c>
      <c r="M143" s="241">
        <v>28.1178</v>
      </c>
      <c r="N143" s="241">
        <v>43.3841</v>
      </c>
      <c r="O143" s="241"/>
      <c r="P143" s="241">
        <v>43.3841</v>
      </c>
    </row>
    <row r="144" spans="1:16" ht="12.75">
      <c r="A144" s="217"/>
      <c r="B144" s="230" t="s">
        <v>281</v>
      </c>
      <c r="C144" s="242">
        <v>0</v>
      </c>
      <c r="D144" s="242">
        <v>0</v>
      </c>
      <c r="E144" s="242">
        <v>0</v>
      </c>
      <c r="F144" s="242">
        <v>0</v>
      </c>
      <c r="G144" s="242">
        <v>0</v>
      </c>
      <c r="H144" s="242">
        <v>0</v>
      </c>
      <c r="I144" s="242">
        <v>0</v>
      </c>
      <c r="J144" s="242">
        <v>0</v>
      </c>
      <c r="K144" s="242">
        <v>0</v>
      </c>
      <c r="L144" s="242">
        <v>0</v>
      </c>
      <c r="M144" s="242">
        <v>0</v>
      </c>
      <c r="N144" s="242">
        <v>0</v>
      </c>
      <c r="O144" s="242"/>
      <c r="P144" s="242">
        <v>0</v>
      </c>
    </row>
    <row r="145" spans="1:16" ht="12.75">
      <c r="A145" s="217"/>
      <c r="B145" s="233" t="s">
        <v>250</v>
      </c>
      <c r="C145" s="235">
        <v>71458</v>
      </c>
      <c r="D145" s="235">
        <v>134659</v>
      </c>
      <c r="E145" s="235">
        <v>658154</v>
      </c>
      <c r="F145" s="235">
        <v>252602</v>
      </c>
      <c r="G145" s="235">
        <v>34442</v>
      </c>
      <c r="H145" s="235">
        <v>6774</v>
      </c>
      <c r="I145" s="235">
        <v>24549</v>
      </c>
      <c r="J145" s="235">
        <v>0</v>
      </c>
      <c r="K145" s="235">
        <v>500</v>
      </c>
      <c r="L145" s="235">
        <v>265108</v>
      </c>
      <c r="M145" s="235">
        <v>7274</v>
      </c>
      <c r="N145" s="235">
        <v>1183138</v>
      </c>
      <c r="O145" s="235"/>
      <c r="P145" s="235">
        <v>1183138</v>
      </c>
    </row>
    <row r="146" spans="1:16" ht="12.75">
      <c r="A146" s="217"/>
      <c r="B146" s="236" t="s">
        <v>251</v>
      </c>
      <c r="C146" s="235">
        <v>71579</v>
      </c>
      <c r="D146" s="235">
        <v>135098</v>
      </c>
      <c r="E146" s="235">
        <v>658154</v>
      </c>
      <c r="F146" s="235">
        <v>252602</v>
      </c>
      <c r="G146" s="235">
        <v>34442</v>
      </c>
      <c r="H146" s="235">
        <v>6774</v>
      </c>
      <c r="I146" s="235">
        <v>23989</v>
      </c>
      <c r="J146" s="235">
        <v>0</v>
      </c>
      <c r="K146" s="235">
        <v>500</v>
      </c>
      <c r="L146" s="235">
        <v>265108</v>
      </c>
      <c r="M146" s="235">
        <v>7274</v>
      </c>
      <c r="N146" s="235">
        <v>1183138</v>
      </c>
      <c r="O146" s="235"/>
      <c r="P146" s="235">
        <v>1183138</v>
      </c>
    </row>
    <row r="147" spans="1:16" ht="12.75">
      <c r="A147" s="217"/>
      <c r="B147" s="237" t="s">
        <v>255</v>
      </c>
      <c r="C147" s="235">
        <v>25551.71</v>
      </c>
      <c r="D147" s="235">
        <v>51227.72</v>
      </c>
      <c r="E147" s="235">
        <v>318630.2</v>
      </c>
      <c r="F147" s="235">
        <v>120786.15</v>
      </c>
      <c r="G147" s="235">
        <v>16807.52</v>
      </c>
      <c r="H147" s="235">
        <v>748.4</v>
      </c>
      <c r="I147" s="235">
        <v>7052.33</v>
      </c>
      <c r="J147" s="235">
        <v>0</v>
      </c>
      <c r="K147" s="235">
        <v>178.2</v>
      </c>
      <c r="L147" s="235">
        <v>100639.28</v>
      </c>
      <c r="M147" s="235">
        <v>926.6</v>
      </c>
      <c r="N147" s="235">
        <v>540982.23</v>
      </c>
      <c r="O147" s="235"/>
      <c r="P147" s="238">
        <v>540982.23</v>
      </c>
    </row>
    <row r="148" spans="1:16" ht="12.75">
      <c r="A148" s="217"/>
      <c r="B148" s="239" t="s">
        <v>256</v>
      </c>
      <c r="C148" s="241">
        <v>35.6972</v>
      </c>
      <c r="D148" s="241">
        <v>37.9189</v>
      </c>
      <c r="E148" s="241">
        <v>48.4127</v>
      </c>
      <c r="F148" s="241">
        <v>47.8168</v>
      </c>
      <c r="G148" s="241">
        <v>48.7995</v>
      </c>
      <c r="H148" s="241">
        <v>11.0481</v>
      </c>
      <c r="I148" s="241">
        <v>29.3982</v>
      </c>
      <c r="J148" s="241">
        <v>0</v>
      </c>
      <c r="K148" s="241">
        <v>35.64</v>
      </c>
      <c r="L148" s="241">
        <v>37.9616</v>
      </c>
      <c r="M148" s="241">
        <v>12.7385</v>
      </c>
      <c r="N148" s="241">
        <v>45.7244</v>
      </c>
      <c r="O148" s="241"/>
      <c r="P148" s="241">
        <v>45.7244</v>
      </c>
    </row>
    <row r="149" spans="1:16" ht="12.75">
      <c r="A149" s="217"/>
      <c r="B149" s="230" t="s">
        <v>282</v>
      </c>
      <c r="C149" s="242">
        <v>0</v>
      </c>
      <c r="D149" s="242">
        <v>0</v>
      </c>
      <c r="E149" s="242">
        <v>0</v>
      </c>
      <c r="F149" s="242">
        <v>0</v>
      </c>
      <c r="G149" s="242">
        <v>0</v>
      </c>
      <c r="H149" s="242">
        <v>0</v>
      </c>
      <c r="I149" s="242">
        <v>0</v>
      </c>
      <c r="J149" s="242">
        <v>0</v>
      </c>
      <c r="K149" s="242">
        <v>0</v>
      </c>
      <c r="L149" s="242">
        <v>0</v>
      </c>
      <c r="M149" s="242">
        <v>0</v>
      </c>
      <c r="N149" s="242">
        <v>0</v>
      </c>
      <c r="O149" s="242"/>
      <c r="P149" s="242">
        <v>0</v>
      </c>
    </row>
    <row r="150" spans="1:16" ht="12.75">
      <c r="A150" s="217"/>
      <c r="B150" s="233" t="s">
        <v>250</v>
      </c>
      <c r="C150" s="235">
        <v>91162</v>
      </c>
      <c r="D150" s="235">
        <v>188896</v>
      </c>
      <c r="E150" s="235">
        <v>968344</v>
      </c>
      <c r="F150" s="235">
        <v>376554</v>
      </c>
      <c r="G150" s="235">
        <v>52189</v>
      </c>
      <c r="H150" s="235">
        <v>20369</v>
      </c>
      <c r="I150" s="235">
        <v>14300</v>
      </c>
      <c r="J150" s="235">
        <v>3950</v>
      </c>
      <c r="K150" s="235">
        <v>90</v>
      </c>
      <c r="L150" s="235">
        <v>350497</v>
      </c>
      <c r="M150" s="235">
        <v>20459</v>
      </c>
      <c r="N150" s="235">
        <v>1715854</v>
      </c>
      <c r="O150" s="235"/>
      <c r="P150" s="235">
        <v>1715854</v>
      </c>
    </row>
    <row r="151" spans="1:16" ht="12.75">
      <c r="A151" s="217"/>
      <c r="B151" s="236" t="s">
        <v>251</v>
      </c>
      <c r="C151" s="235">
        <v>92206</v>
      </c>
      <c r="D151" s="235">
        <v>188906</v>
      </c>
      <c r="E151" s="235">
        <v>968344</v>
      </c>
      <c r="F151" s="235">
        <v>377044</v>
      </c>
      <c r="G151" s="235">
        <v>52189</v>
      </c>
      <c r="H151" s="235">
        <v>28593</v>
      </c>
      <c r="I151" s="235">
        <v>13246</v>
      </c>
      <c r="J151" s="235">
        <v>3950</v>
      </c>
      <c r="K151" s="235">
        <v>90</v>
      </c>
      <c r="L151" s="235">
        <v>350497</v>
      </c>
      <c r="M151" s="235">
        <v>28683</v>
      </c>
      <c r="N151" s="235">
        <v>1724568</v>
      </c>
      <c r="O151" s="235"/>
      <c r="P151" s="235">
        <v>1724568</v>
      </c>
    </row>
    <row r="152" spans="1:16" ht="12.75">
      <c r="A152" s="217"/>
      <c r="B152" s="237" t="s">
        <v>255</v>
      </c>
      <c r="C152" s="235">
        <v>42830.92</v>
      </c>
      <c r="D152" s="235">
        <v>63293.51</v>
      </c>
      <c r="E152" s="235">
        <v>449791.13</v>
      </c>
      <c r="F152" s="235">
        <v>172401.74</v>
      </c>
      <c r="G152" s="235">
        <v>24391.64</v>
      </c>
      <c r="H152" s="235">
        <v>14919.79</v>
      </c>
      <c r="I152" s="235">
        <v>3735.67</v>
      </c>
      <c r="J152" s="235">
        <v>605.69</v>
      </c>
      <c r="K152" s="235"/>
      <c r="L152" s="235">
        <v>134857.43</v>
      </c>
      <c r="M152" s="235">
        <v>14919.79</v>
      </c>
      <c r="N152" s="235">
        <v>771970.09</v>
      </c>
      <c r="O152" s="235"/>
      <c r="P152" s="238">
        <v>771970.09</v>
      </c>
    </row>
    <row r="153" spans="1:16" ht="12.75">
      <c r="A153" s="217"/>
      <c r="B153" s="239" t="s">
        <v>256</v>
      </c>
      <c r="C153" s="243">
        <v>46.4513</v>
      </c>
      <c r="D153" s="243">
        <v>33.5053</v>
      </c>
      <c r="E153" s="243">
        <v>46.4495</v>
      </c>
      <c r="F153" s="243">
        <v>45.7246</v>
      </c>
      <c r="G153" s="243">
        <v>46.7371</v>
      </c>
      <c r="H153" s="243">
        <v>52.1799</v>
      </c>
      <c r="I153" s="243">
        <v>28.2022</v>
      </c>
      <c r="J153" s="243">
        <v>15.3339</v>
      </c>
      <c r="K153" s="243"/>
      <c r="L153" s="243">
        <v>38.4761</v>
      </c>
      <c r="M153" s="243">
        <v>52.0161</v>
      </c>
      <c r="N153" s="243">
        <v>44.7631</v>
      </c>
      <c r="O153" s="243"/>
      <c r="P153" s="243">
        <v>44.7631</v>
      </c>
    </row>
    <row r="154" spans="1:16" ht="12.75">
      <c r="A154" s="217"/>
      <c r="B154" s="230" t="s">
        <v>283</v>
      </c>
      <c r="C154" s="232">
        <v>0</v>
      </c>
      <c r="D154" s="232">
        <v>0</v>
      </c>
      <c r="E154" s="232">
        <v>0</v>
      </c>
      <c r="F154" s="232">
        <v>0</v>
      </c>
      <c r="G154" s="232">
        <v>0</v>
      </c>
      <c r="H154" s="232">
        <v>0</v>
      </c>
      <c r="I154" s="232">
        <v>0</v>
      </c>
      <c r="J154" s="232">
        <v>0</v>
      </c>
      <c r="K154" s="232">
        <v>0</v>
      </c>
      <c r="L154" s="232">
        <v>0</v>
      </c>
      <c r="M154" s="232">
        <v>0</v>
      </c>
      <c r="N154" s="232">
        <v>0</v>
      </c>
      <c r="O154" s="232"/>
      <c r="P154" s="232">
        <v>0</v>
      </c>
    </row>
    <row r="155" spans="1:16" ht="12.75">
      <c r="A155" s="217"/>
      <c r="B155" s="233" t="s">
        <v>250</v>
      </c>
      <c r="C155" s="235">
        <v>53823</v>
      </c>
      <c r="D155" s="235">
        <v>103774</v>
      </c>
      <c r="E155" s="235">
        <v>445747</v>
      </c>
      <c r="F155" s="235">
        <v>173164</v>
      </c>
      <c r="G155" s="235">
        <v>25495</v>
      </c>
      <c r="H155" s="235">
        <v>6951</v>
      </c>
      <c r="I155" s="235">
        <v>2814</v>
      </c>
      <c r="J155" s="235">
        <v>3200</v>
      </c>
      <c r="K155" s="235">
        <v>350</v>
      </c>
      <c r="L155" s="235">
        <v>189106</v>
      </c>
      <c r="M155" s="235">
        <v>7301</v>
      </c>
      <c r="N155" s="235">
        <v>815318</v>
      </c>
      <c r="O155" s="235"/>
      <c r="P155" s="235">
        <v>815318</v>
      </c>
    </row>
    <row r="156" spans="1:16" ht="12.75">
      <c r="A156" s="217"/>
      <c r="B156" s="236" t="s">
        <v>251</v>
      </c>
      <c r="C156" s="235">
        <v>53841</v>
      </c>
      <c r="D156" s="235">
        <v>103756</v>
      </c>
      <c r="E156" s="235">
        <v>445747</v>
      </c>
      <c r="F156" s="235">
        <v>173164</v>
      </c>
      <c r="G156" s="235">
        <v>25495</v>
      </c>
      <c r="H156" s="235">
        <v>6951</v>
      </c>
      <c r="I156" s="235">
        <v>2814</v>
      </c>
      <c r="J156" s="235">
        <v>3200</v>
      </c>
      <c r="K156" s="235">
        <v>350</v>
      </c>
      <c r="L156" s="235">
        <v>189106</v>
      </c>
      <c r="M156" s="235">
        <v>7301</v>
      </c>
      <c r="N156" s="235">
        <v>815318</v>
      </c>
      <c r="O156" s="235"/>
      <c r="P156" s="235">
        <v>815318</v>
      </c>
    </row>
    <row r="157" spans="1:16" ht="12.75">
      <c r="A157" s="217"/>
      <c r="B157" s="237" t="s">
        <v>255</v>
      </c>
      <c r="C157" s="235">
        <v>25566.17</v>
      </c>
      <c r="D157" s="235">
        <v>41037.47</v>
      </c>
      <c r="E157" s="235">
        <v>209306.45</v>
      </c>
      <c r="F157" s="235">
        <v>80921.83</v>
      </c>
      <c r="G157" s="235">
        <v>11381.51</v>
      </c>
      <c r="H157" s="235">
        <v>1385.73</v>
      </c>
      <c r="I157" s="235">
        <v>1465.82</v>
      </c>
      <c r="J157" s="235">
        <v>1156.2</v>
      </c>
      <c r="K157" s="235">
        <v>39.6</v>
      </c>
      <c r="L157" s="235">
        <v>80607.17</v>
      </c>
      <c r="M157" s="235">
        <v>1425.33</v>
      </c>
      <c r="N157" s="235">
        <v>372260.78</v>
      </c>
      <c r="O157" s="235"/>
      <c r="P157" s="238">
        <v>372260.78</v>
      </c>
    </row>
    <row r="158" spans="1:16" ht="12.75">
      <c r="A158" s="217"/>
      <c r="B158" s="239" t="s">
        <v>256</v>
      </c>
      <c r="C158" s="241">
        <v>47.4846</v>
      </c>
      <c r="D158" s="241">
        <v>39.5519</v>
      </c>
      <c r="E158" s="241">
        <v>46.9563</v>
      </c>
      <c r="F158" s="241">
        <v>46.7313</v>
      </c>
      <c r="G158" s="241">
        <v>44.6421</v>
      </c>
      <c r="H158" s="241">
        <v>19.9357</v>
      </c>
      <c r="I158" s="241">
        <v>52.0903</v>
      </c>
      <c r="J158" s="241">
        <v>36.1313</v>
      </c>
      <c r="K158" s="241">
        <v>11.3143</v>
      </c>
      <c r="L158" s="241">
        <v>42.6254</v>
      </c>
      <c r="M158" s="241">
        <v>19.5224</v>
      </c>
      <c r="N158" s="241">
        <v>45.6584</v>
      </c>
      <c r="O158" s="241"/>
      <c r="P158" s="241">
        <v>45.6584</v>
      </c>
    </row>
    <row r="159" spans="1:16" ht="12.75">
      <c r="A159" s="217"/>
      <c r="B159" s="230" t="s">
        <v>284</v>
      </c>
      <c r="C159" s="242">
        <v>0</v>
      </c>
      <c r="D159" s="242">
        <v>0</v>
      </c>
      <c r="E159" s="242">
        <v>0</v>
      </c>
      <c r="F159" s="242">
        <v>0</v>
      </c>
      <c r="G159" s="242">
        <v>0</v>
      </c>
      <c r="H159" s="242">
        <v>0</v>
      </c>
      <c r="I159" s="242">
        <v>0</v>
      </c>
      <c r="J159" s="242">
        <v>0</v>
      </c>
      <c r="K159" s="242">
        <v>0</v>
      </c>
      <c r="L159" s="242">
        <v>0</v>
      </c>
      <c r="M159" s="242">
        <v>0</v>
      </c>
      <c r="N159" s="242">
        <v>0</v>
      </c>
      <c r="O159" s="242"/>
      <c r="P159" s="242">
        <v>0</v>
      </c>
    </row>
    <row r="160" spans="1:16" ht="12.75">
      <c r="A160" s="217"/>
      <c r="B160" s="233" t="s">
        <v>250</v>
      </c>
      <c r="C160" s="235">
        <v>13812</v>
      </c>
      <c r="D160" s="235">
        <v>165621</v>
      </c>
      <c r="E160" s="235">
        <v>406622</v>
      </c>
      <c r="F160" s="235">
        <v>158313</v>
      </c>
      <c r="G160" s="235">
        <v>19787</v>
      </c>
      <c r="H160" s="235">
        <v>6613</v>
      </c>
      <c r="I160" s="235">
        <v>661</v>
      </c>
      <c r="J160" s="235">
        <v>3500</v>
      </c>
      <c r="K160" s="235"/>
      <c r="L160" s="235">
        <v>203381</v>
      </c>
      <c r="M160" s="235">
        <v>6613</v>
      </c>
      <c r="N160" s="235">
        <v>774929</v>
      </c>
      <c r="O160" s="235"/>
      <c r="P160" s="235">
        <v>774929</v>
      </c>
    </row>
    <row r="161" spans="1:16" ht="12.75">
      <c r="A161" s="217"/>
      <c r="B161" s="236" t="s">
        <v>251</v>
      </c>
      <c r="C161" s="235">
        <v>13855</v>
      </c>
      <c r="D161" s="235">
        <v>164578</v>
      </c>
      <c r="E161" s="235">
        <v>406622</v>
      </c>
      <c r="F161" s="235">
        <v>160611</v>
      </c>
      <c r="G161" s="235">
        <v>19787</v>
      </c>
      <c r="H161" s="235">
        <v>13154</v>
      </c>
      <c r="I161" s="235">
        <v>1261</v>
      </c>
      <c r="J161" s="235">
        <v>3900</v>
      </c>
      <c r="K161" s="235"/>
      <c r="L161" s="235">
        <v>203381</v>
      </c>
      <c r="M161" s="235">
        <v>13154</v>
      </c>
      <c r="N161" s="235">
        <v>783768</v>
      </c>
      <c r="O161" s="235"/>
      <c r="P161" s="235">
        <v>783768</v>
      </c>
    </row>
    <row r="162" spans="1:16" ht="12.75">
      <c r="A162" s="217"/>
      <c r="B162" s="237" t="s">
        <v>255</v>
      </c>
      <c r="C162" s="235">
        <v>5604.17</v>
      </c>
      <c r="D162" s="235">
        <v>68794.37</v>
      </c>
      <c r="E162" s="235">
        <v>174784.02</v>
      </c>
      <c r="F162" s="235">
        <v>68512.41</v>
      </c>
      <c r="G162" s="235">
        <v>9232.06</v>
      </c>
      <c r="H162" s="235">
        <v>8126.41</v>
      </c>
      <c r="I162" s="235">
        <v>1121.94</v>
      </c>
      <c r="J162" s="235">
        <v>363.9</v>
      </c>
      <c r="K162" s="235"/>
      <c r="L162" s="235">
        <v>85116.44</v>
      </c>
      <c r="M162" s="235">
        <v>8126.41</v>
      </c>
      <c r="N162" s="235">
        <v>336539.28</v>
      </c>
      <c r="O162" s="235"/>
      <c r="P162" s="238">
        <v>336539.28</v>
      </c>
    </row>
    <row r="163" spans="1:16" ht="12.75">
      <c r="A163" s="217"/>
      <c r="B163" s="239" t="s">
        <v>256</v>
      </c>
      <c r="C163" s="241">
        <v>40.4487</v>
      </c>
      <c r="D163" s="241">
        <v>41.8005</v>
      </c>
      <c r="E163" s="241">
        <v>42.9844</v>
      </c>
      <c r="F163" s="241">
        <v>42.6574</v>
      </c>
      <c r="G163" s="241">
        <v>46.6572</v>
      </c>
      <c r="H163" s="241">
        <v>61.779</v>
      </c>
      <c r="I163" s="241">
        <v>88.9722</v>
      </c>
      <c r="J163" s="241">
        <v>9.3308</v>
      </c>
      <c r="K163" s="241"/>
      <c r="L163" s="241">
        <v>41.8507</v>
      </c>
      <c r="M163" s="241">
        <v>61.779</v>
      </c>
      <c r="N163" s="241">
        <v>42.9386</v>
      </c>
      <c r="O163" s="241"/>
      <c r="P163" s="241">
        <v>42.9386</v>
      </c>
    </row>
    <row r="164" spans="1:16" ht="12.75">
      <c r="A164" s="217"/>
      <c r="B164" s="230" t="s">
        <v>285</v>
      </c>
      <c r="C164" s="242">
        <v>0</v>
      </c>
      <c r="D164" s="242">
        <v>0</v>
      </c>
      <c r="E164" s="242">
        <v>0</v>
      </c>
      <c r="F164" s="242">
        <v>0</v>
      </c>
      <c r="G164" s="242">
        <v>0</v>
      </c>
      <c r="H164" s="242">
        <v>0</v>
      </c>
      <c r="I164" s="242">
        <v>0</v>
      </c>
      <c r="J164" s="242">
        <v>0</v>
      </c>
      <c r="K164" s="242">
        <v>0</v>
      </c>
      <c r="L164" s="242">
        <v>0</v>
      </c>
      <c r="M164" s="242">
        <v>0</v>
      </c>
      <c r="N164" s="242">
        <v>0</v>
      </c>
      <c r="O164" s="242"/>
      <c r="P164" s="242">
        <v>0</v>
      </c>
    </row>
    <row r="165" spans="1:16" ht="12.75">
      <c r="A165" s="217"/>
      <c r="B165" s="233" t="s">
        <v>250</v>
      </c>
      <c r="C165" s="235">
        <v>50574</v>
      </c>
      <c r="D165" s="235">
        <v>124034</v>
      </c>
      <c r="E165" s="235">
        <v>520462</v>
      </c>
      <c r="F165" s="235">
        <v>200627</v>
      </c>
      <c r="G165" s="235">
        <v>28344</v>
      </c>
      <c r="H165" s="235">
        <v>7623</v>
      </c>
      <c r="I165" s="235">
        <v>12118</v>
      </c>
      <c r="J165" s="235">
        <v>150</v>
      </c>
      <c r="K165" s="235">
        <v>400</v>
      </c>
      <c r="L165" s="235">
        <v>215220</v>
      </c>
      <c r="M165" s="235">
        <v>8023</v>
      </c>
      <c r="N165" s="235">
        <v>944332</v>
      </c>
      <c r="O165" s="235"/>
      <c r="P165" s="235">
        <v>944332</v>
      </c>
    </row>
    <row r="166" spans="1:16" ht="12.75">
      <c r="A166" s="217"/>
      <c r="B166" s="236" t="s">
        <v>251</v>
      </c>
      <c r="C166" s="235">
        <v>50608</v>
      </c>
      <c r="D166" s="235">
        <v>123080</v>
      </c>
      <c r="E166" s="235">
        <v>520462</v>
      </c>
      <c r="F166" s="235">
        <v>200627</v>
      </c>
      <c r="G166" s="235">
        <v>28344</v>
      </c>
      <c r="H166" s="235">
        <v>7623</v>
      </c>
      <c r="I166" s="235">
        <v>13038</v>
      </c>
      <c r="J166" s="235">
        <v>150</v>
      </c>
      <c r="K166" s="235">
        <v>400</v>
      </c>
      <c r="L166" s="235">
        <v>215220</v>
      </c>
      <c r="M166" s="235">
        <v>8023</v>
      </c>
      <c r="N166" s="235">
        <v>944332</v>
      </c>
      <c r="O166" s="235"/>
      <c r="P166" s="235">
        <v>944332</v>
      </c>
    </row>
    <row r="167" spans="1:16" ht="12.75">
      <c r="A167" s="217"/>
      <c r="B167" s="237" t="s">
        <v>255</v>
      </c>
      <c r="C167" s="235">
        <v>18917.23</v>
      </c>
      <c r="D167" s="235">
        <v>37909.07</v>
      </c>
      <c r="E167" s="235">
        <v>244723.63</v>
      </c>
      <c r="F167" s="235">
        <v>91025.49</v>
      </c>
      <c r="G167" s="235">
        <v>13220.09</v>
      </c>
      <c r="H167" s="235">
        <v>1630.61</v>
      </c>
      <c r="I167" s="235">
        <v>1545.23</v>
      </c>
      <c r="J167" s="235">
        <v>0</v>
      </c>
      <c r="K167" s="235"/>
      <c r="L167" s="235">
        <v>71591.62</v>
      </c>
      <c r="M167" s="235">
        <v>1630.61</v>
      </c>
      <c r="N167" s="235">
        <v>408971.35</v>
      </c>
      <c r="O167" s="235"/>
      <c r="P167" s="238">
        <v>408971.35</v>
      </c>
    </row>
    <row r="168" spans="1:16" ht="12.75">
      <c r="A168" s="217"/>
      <c r="B168" s="239" t="s">
        <v>256</v>
      </c>
      <c r="C168" s="241">
        <v>37.3799</v>
      </c>
      <c r="D168" s="241">
        <v>30.8003</v>
      </c>
      <c r="E168" s="241">
        <v>47.0205</v>
      </c>
      <c r="F168" s="241">
        <v>45.3705</v>
      </c>
      <c r="G168" s="241">
        <v>46.6416</v>
      </c>
      <c r="H168" s="241">
        <v>21.3907</v>
      </c>
      <c r="I168" s="241">
        <v>11.8517</v>
      </c>
      <c r="J168" s="241">
        <v>0</v>
      </c>
      <c r="K168" s="241"/>
      <c r="L168" s="241">
        <v>33.2644</v>
      </c>
      <c r="M168" s="241">
        <v>20.3242</v>
      </c>
      <c r="N168" s="241">
        <v>43.308</v>
      </c>
      <c r="O168" s="241"/>
      <c r="P168" s="241">
        <v>43.308</v>
      </c>
    </row>
    <row r="169" spans="1:16" ht="12.75">
      <c r="A169" s="217"/>
      <c r="B169" s="230" t="s">
        <v>286</v>
      </c>
      <c r="C169" s="242">
        <v>0</v>
      </c>
      <c r="D169" s="242">
        <v>0</v>
      </c>
      <c r="E169" s="242">
        <v>0</v>
      </c>
      <c r="F169" s="242">
        <v>0</v>
      </c>
      <c r="G169" s="242">
        <v>0</v>
      </c>
      <c r="H169" s="242">
        <v>0</v>
      </c>
      <c r="I169" s="242">
        <v>0</v>
      </c>
      <c r="J169" s="242">
        <v>0</v>
      </c>
      <c r="K169" s="242">
        <v>0</v>
      </c>
      <c r="L169" s="242">
        <v>0</v>
      </c>
      <c r="M169" s="242">
        <v>0</v>
      </c>
      <c r="N169" s="242">
        <v>0</v>
      </c>
      <c r="O169" s="242"/>
      <c r="P169" s="242">
        <v>0</v>
      </c>
    </row>
    <row r="170" spans="1:16" ht="12.75">
      <c r="A170" s="217"/>
      <c r="B170" s="233" t="s">
        <v>250</v>
      </c>
      <c r="C170" s="235">
        <v>141798</v>
      </c>
      <c r="D170" s="235">
        <v>320858</v>
      </c>
      <c r="E170" s="235">
        <v>1982974</v>
      </c>
      <c r="F170" s="235">
        <v>764224</v>
      </c>
      <c r="G170" s="235">
        <v>107239</v>
      </c>
      <c r="H170" s="235">
        <v>25086</v>
      </c>
      <c r="I170" s="235">
        <v>35065</v>
      </c>
      <c r="J170" s="235">
        <v>5400</v>
      </c>
      <c r="K170" s="235">
        <v>90</v>
      </c>
      <c r="L170" s="235">
        <v>610360</v>
      </c>
      <c r="M170" s="235">
        <v>25176</v>
      </c>
      <c r="N170" s="235">
        <v>3382734</v>
      </c>
      <c r="O170" s="235"/>
      <c r="P170" s="235">
        <v>3382734</v>
      </c>
    </row>
    <row r="171" spans="1:16" ht="12.75">
      <c r="A171" s="217"/>
      <c r="B171" s="236" t="s">
        <v>251</v>
      </c>
      <c r="C171" s="235">
        <v>141871</v>
      </c>
      <c r="D171" s="235">
        <v>319517</v>
      </c>
      <c r="E171" s="235">
        <v>1982974</v>
      </c>
      <c r="F171" s="235">
        <v>766644</v>
      </c>
      <c r="G171" s="235">
        <v>107239</v>
      </c>
      <c r="H171" s="235">
        <v>32535</v>
      </c>
      <c r="I171" s="235">
        <v>35015</v>
      </c>
      <c r="J171" s="235">
        <v>3718</v>
      </c>
      <c r="K171" s="235">
        <v>90</v>
      </c>
      <c r="L171" s="235">
        <v>607360</v>
      </c>
      <c r="M171" s="235">
        <v>32625</v>
      </c>
      <c r="N171" s="235">
        <v>3389603</v>
      </c>
      <c r="O171" s="235"/>
      <c r="P171" s="235">
        <v>3389603</v>
      </c>
    </row>
    <row r="172" spans="1:16" ht="12.75">
      <c r="A172" s="217"/>
      <c r="B172" s="237" t="s">
        <v>255</v>
      </c>
      <c r="C172" s="235">
        <v>61195.99</v>
      </c>
      <c r="D172" s="235">
        <v>130825.15</v>
      </c>
      <c r="E172" s="235">
        <v>881240.56</v>
      </c>
      <c r="F172" s="235">
        <v>340968.52</v>
      </c>
      <c r="G172" s="235">
        <v>48100.47</v>
      </c>
      <c r="H172" s="235">
        <v>14617.02</v>
      </c>
      <c r="I172" s="235">
        <v>5256.66</v>
      </c>
      <c r="J172" s="235">
        <v>620.32</v>
      </c>
      <c r="K172" s="235"/>
      <c r="L172" s="235">
        <v>245998.59</v>
      </c>
      <c r="M172" s="235">
        <v>14617.02</v>
      </c>
      <c r="N172" s="235">
        <v>1482824.69</v>
      </c>
      <c r="O172" s="235"/>
      <c r="P172" s="238">
        <v>1482824.69</v>
      </c>
    </row>
    <row r="173" spans="1:16" ht="12.75">
      <c r="A173" s="217"/>
      <c r="B173" s="239" t="s">
        <v>256</v>
      </c>
      <c r="C173" s="241">
        <v>43.135</v>
      </c>
      <c r="D173" s="241">
        <v>40.9447</v>
      </c>
      <c r="E173" s="241">
        <v>44.4403</v>
      </c>
      <c r="F173" s="241">
        <v>44.4755</v>
      </c>
      <c r="G173" s="241">
        <v>44.8535</v>
      </c>
      <c r="H173" s="241">
        <v>44.9271</v>
      </c>
      <c r="I173" s="241">
        <v>15.0126</v>
      </c>
      <c r="J173" s="241">
        <v>16.6842</v>
      </c>
      <c r="K173" s="241"/>
      <c r="L173" s="241">
        <v>40.5029</v>
      </c>
      <c r="M173" s="241">
        <v>44.8031</v>
      </c>
      <c r="N173" s="241">
        <v>43.7463</v>
      </c>
      <c r="O173" s="241"/>
      <c r="P173" s="241">
        <v>43.7463</v>
      </c>
    </row>
    <row r="174" spans="1:16" ht="12.75">
      <c r="A174" s="217"/>
      <c r="B174" s="230" t="s">
        <v>287</v>
      </c>
      <c r="C174" s="244">
        <v>0</v>
      </c>
      <c r="D174" s="244">
        <v>0</v>
      </c>
      <c r="E174" s="244">
        <v>0</v>
      </c>
      <c r="F174" s="244">
        <v>0</v>
      </c>
      <c r="G174" s="244">
        <v>0</v>
      </c>
      <c r="H174" s="244">
        <v>0</v>
      </c>
      <c r="I174" s="244">
        <v>0</v>
      </c>
      <c r="J174" s="244">
        <v>0</v>
      </c>
      <c r="K174" s="244"/>
      <c r="L174" s="244">
        <v>0</v>
      </c>
      <c r="M174" s="244">
        <v>0</v>
      </c>
      <c r="N174" s="244">
        <v>0</v>
      </c>
      <c r="O174" s="244"/>
      <c r="P174" s="244">
        <v>0</v>
      </c>
    </row>
    <row r="175" spans="1:16" ht="12.75">
      <c r="A175" s="217"/>
      <c r="B175" s="233" t="s">
        <v>250</v>
      </c>
      <c r="C175" s="235">
        <v>23337</v>
      </c>
      <c r="D175" s="235">
        <v>272294</v>
      </c>
      <c r="E175" s="235">
        <v>728011</v>
      </c>
      <c r="F175" s="235">
        <v>279194</v>
      </c>
      <c r="G175" s="235">
        <v>33165</v>
      </c>
      <c r="H175" s="235">
        <v>6978</v>
      </c>
      <c r="I175" s="235">
        <v>5258</v>
      </c>
      <c r="J175" s="235">
        <v>0</v>
      </c>
      <c r="K175" s="235"/>
      <c r="L175" s="235">
        <v>334054</v>
      </c>
      <c r="M175" s="235">
        <v>6978</v>
      </c>
      <c r="N175" s="235">
        <v>1348237</v>
      </c>
      <c r="O175" s="235"/>
      <c r="P175" s="235">
        <v>1348237</v>
      </c>
    </row>
    <row r="176" spans="1:16" ht="12.75">
      <c r="A176" s="217"/>
      <c r="B176" s="236" t="s">
        <v>251</v>
      </c>
      <c r="C176" s="235">
        <v>23884</v>
      </c>
      <c r="D176" s="235">
        <v>271729</v>
      </c>
      <c r="E176" s="235">
        <v>728011</v>
      </c>
      <c r="F176" s="235">
        <v>279194</v>
      </c>
      <c r="G176" s="235">
        <v>33165</v>
      </c>
      <c r="H176" s="235">
        <v>6978</v>
      </c>
      <c r="I176" s="235">
        <v>5276</v>
      </c>
      <c r="J176" s="235">
        <v>0</v>
      </c>
      <c r="K176" s="235"/>
      <c r="L176" s="235">
        <v>334054</v>
      </c>
      <c r="M176" s="235">
        <v>6978</v>
      </c>
      <c r="N176" s="235">
        <v>1348237</v>
      </c>
      <c r="O176" s="235"/>
      <c r="P176" s="235">
        <v>1348237</v>
      </c>
    </row>
    <row r="177" spans="1:16" ht="12.75">
      <c r="A177" s="217"/>
      <c r="B177" s="237" t="s">
        <v>255</v>
      </c>
      <c r="C177" s="235">
        <v>11373.96</v>
      </c>
      <c r="D177" s="235">
        <v>112707.62</v>
      </c>
      <c r="E177" s="235">
        <v>310868.78</v>
      </c>
      <c r="F177" s="235">
        <v>119482.63</v>
      </c>
      <c r="G177" s="235">
        <v>16369.6</v>
      </c>
      <c r="H177" s="235">
        <v>1873.22</v>
      </c>
      <c r="I177" s="235">
        <v>406.73</v>
      </c>
      <c r="J177" s="235">
        <v>0</v>
      </c>
      <c r="K177" s="235"/>
      <c r="L177" s="235">
        <v>140857.91</v>
      </c>
      <c r="M177" s="235">
        <v>1873.22</v>
      </c>
      <c r="N177" s="235">
        <v>573082.54</v>
      </c>
      <c r="O177" s="235"/>
      <c r="P177" s="238">
        <v>573082.54</v>
      </c>
    </row>
    <row r="178" spans="1:16" ht="12.75">
      <c r="A178" s="217"/>
      <c r="B178" s="239" t="s">
        <v>256</v>
      </c>
      <c r="C178" s="241">
        <v>47.6217</v>
      </c>
      <c r="D178" s="241">
        <v>41.478</v>
      </c>
      <c r="E178" s="241">
        <v>42.7011</v>
      </c>
      <c r="F178" s="241">
        <v>42.7956</v>
      </c>
      <c r="G178" s="241">
        <v>49.3581</v>
      </c>
      <c r="H178" s="241">
        <v>26.8447</v>
      </c>
      <c r="I178" s="241">
        <v>7.7091</v>
      </c>
      <c r="J178" s="241">
        <v>0</v>
      </c>
      <c r="K178" s="241"/>
      <c r="L178" s="241">
        <v>42.1662</v>
      </c>
      <c r="M178" s="241">
        <v>26.8447</v>
      </c>
      <c r="N178" s="241">
        <v>42.5061</v>
      </c>
      <c r="O178" s="241"/>
      <c r="P178" s="241">
        <v>42.5061</v>
      </c>
    </row>
    <row r="179" spans="1:16" ht="12.75">
      <c r="A179" s="217"/>
      <c r="B179" s="230" t="s">
        <v>288</v>
      </c>
      <c r="C179" s="242">
        <v>0</v>
      </c>
      <c r="D179" s="242">
        <v>0</v>
      </c>
      <c r="E179" s="242">
        <v>0</v>
      </c>
      <c r="F179" s="242">
        <v>0</v>
      </c>
      <c r="G179" s="242">
        <v>0</v>
      </c>
      <c r="H179" s="242">
        <v>0</v>
      </c>
      <c r="I179" s="242">
        <v>0</v>
      </c>
      <c r="J179" s="242">
        <v>0</v>
      </c>
      <c r="K179" s="242">
        <v>0</v>
      </c>
      <c r="L179" s="242">
        <v>0</v>
      </c>
      <c r="M179" s="242">
        <v>0</v>
      </c>
      <c r="N179" s="242">
        <v>0</v>
      </c>
      <c r="O179" s="242"/>
      <c r="P179" s="242">
        <v>0</v>
      </c>
    </row>
    <row r="180" spans="1:16" ht="12.75">
      <c r="A180" s="217"/>
      <c r="B180" s="233" t="s">
        <v>250</v>
      </c>
      <c r="C180" s="235">
        <v>60104</v>
      </c>
      <c r="D180" s="235">
        <v>106489</v>
      </c>
      <c r="E180" s="235">
        <v>570431</v>
      </c>
      <c r="F180" s="235">
        <v>217949</v>
      </c>
      <c r="G180" s="235">
        <v>31316</v>
      </c>
      <c r="H180" s="235">
        <v>3120</v>
      </c>
      <c r="I180" s="235">
        <v>15400</v>
      </c>
      <c r="J180" s="235">
        <v>100</v>
      </c>
      <c r="K180" s="235">
        <v>90</v>
      </c>
      <c r="L180" s="235">
        <v>213409</v>
      </c>
      <c r="M180" s="235">
        <v>3210</v>
      </c>
      <c r="N180" s="235">
        <v>1004999</v>
      </c>
      <c r="O180" s="235"/>
      <c r="P180" s="235">
        <v>1004999</v>
      </c>
    </row>
    <row r="181" spans="1:16" ht="12.75">
      <c r="A181" s="217"/>
      <c r="B181" s="236" t="s">
        <v>251</v>
      </c>
      <c r="C181" s="235">
        <v>60714</v>
      </c>
      <c r="D181" s="235">
        <v>106619</v>
      </c>
      <c r="E181" s="235">
        <v>570431</v>
      </c>
      <c r="F181" s="235">
        <v>218820</v>
      </c>
      <c r="G181" s="235">
        <v>31316</v>
      </c>
      <c r="H181" s="235">
        <v>5593</v>
      </c>
      <c r="I181" s="235">
        <v>14660</v>
      </c>
      <c r="J181" s="235">
        <v>100</v>
      </c>
      <c r="K181" s="235">
        <v>90</v>
      </c>
      <c r="L181" s="235">
        <v>213409</v>
      </c>
      <c r="M181" s="235">
        <v>5683</v>
      </c>
      <c r="N181" s="235">
        <v>1008343</v>
      </c>
      <c r="O181" s="235"/>
      <c r="P181" s="235">
        <v>1008343</v>
      </c>
    </row>
    <row r="182" spans="1:16" ht="12.75">
      <c r="A182" s="217"/>
      <c r="B182" s="237" t="s">
        <v>255</v>
      </c>
      <c r="C182" s="235">
        <v>15725.84</v>
      </c>
      <c r="D182" s="235">
        <v>41765.57</v>
      </c>
      <c r="E182" s="235">
        <v>269357.38</v>
      </c>
      <c r="F182" s="235">
        <v>103963.84</v>
      </c>
      <c r="G182" s="235">
        <v>13908.26</v>
      </c>
      <c r="H182" s="235">
        <v>2754.39</v>
      </c>
      <c r="I182" s="235">
        <v>2192.1</v>
      </c>
      <c r="J182" s="235">
        <v>0</v>
      </c>
      <c r="K182" s="235"/>
      <c r="L182" s="235">
        <v>73591.77</v>
      </c>
      <c r="M182" s="235">
        <v>2754.39</v>
      </c>
      <c r="N182" s="235">
        <v>449667.38</v>
      </c>
      <c r="O182" s="235"/>
      <c r="P182" s="238">
        <v>449667.38</v>
      </c>
    </row>
    <row r="183" spans="1:16" ht="12.75">
      <c r="A183" s="217"/>
      <c r="B183" s="239" t="s">
        <v>256</v>
      </c>
      <c r="C183" s="241">
        <v>25.9015</v>
      </c>
      <c r="D183" s="241">
        <v>39.1727</v>
      </c>
      <c r="E183" s="241">
        <v>47.22</v>
      </c>
      <c r="F183" s="241">
        <v>47.5111</v>
      </c>
      <c r="G183" s="241">
        <v>44.4126</v>
      </c>
      <c r="H183" s="241">
        <v>49.2471</v>
      </c>
      <c r="I183" s="241">
        <v>14.9529</v>
      </c>
      <c r="J183" s="241">
        <v>0</v>
      </c>
      <c r="K183" s="241"/>
      <c r="L183" s="241">
        <v>34.4839</v>
      </c>
      <c r="M183" s="241">
        <v>48.4672</v>
      </c>
      <c r="N183" s="241">
        <v>44.5947</v>
      </c>
      <c r="O183" s="241"/>
      <c r="P183" s="241">
        <v>44.5947</v>
      </c>
    </row>
    <row r="184" spans="1:16" ht="12.75">
      <c r="A184" s="217"/>
      <c r="B184" s="230" t="s">
        <v>289</v>
      </c>
      <c r="C184" s="242">
        <v>0</v>
      </c>
      <c r="D184" s="242">
        <v>0</v>
      </c>
      <c r="E184" s="242">
        <v>0</v>
      </c>
      <c r="F184" s="242">
        <v>0</v>
      </c>
      <c r="G184" s="242">
        <v>0</v>
      </c>
      <c r="H184" s="242">
        <v>0</v>
      </c>
      <c r="I184" s="242">
        <v>0</v>
      </c>
      <c r="J184" s="242">
        <v>0</v>
      </c>
      <c r="K184" s="242">
        <v>0</v>
      </c>
      <c r="L184" s="242">
        <v>0</v>
      </c>
      <c r="M184" s="242">
        <v>0</v>
      </c>
      <c r="N184" s="242">
        <v>0</v>
      </c>
      <c r="O184" s="242"/>
      <c r="P184" s="242">
        <v>0</v>
      </c>
    </row>
    <row r="185" spans="1:16" ht="12.75">
      <c r="A185" s="217"/>
      <c r="B185" s="233" t="s">
        <v>250</v>
      </c>
      <c r="C185" s="235">
        <v>62841</v>
      </c>
      <c r="D185" s="235">
        <v>147644</v>
      </c>
      <c r="E185" s="235">
        <v>885040</v>
      </c>
      <c r="F185" s="235">
        <v>342029</v>
      </c>
      <c r="G185" s="235">
        <v>48806</v>
      </c>
      <c r="H185" s="235">
        <v>10413</v>
      </c>
      <c r="I185" s="235">
        <v>4581</v>
      </c>
      <c r="J185" s="235">
        <v>6000</v>
      </c>
      <c r="K185" s="235">
        <v>400</v>
      </c>
      <c r="L185" s="235">
        <v>269872</v>
      </c>
      <c r="M185" s="235">
        <v>10813</v>
      </c>
      <c r="N185" s="235">
        <v>1507754</v>
      </c>
      <c r="O185" s="235"/>
      <c r="P185" s="235">
        <v>1507754</v>
      </c>
    </row>
    <row r="186" spans="1:16" ht="12.75">
      <c r="A186" s="217"/>
      <c r="B186" s="236" t="s">
        <v>251</v>
      </c>
      <c r="C186" s="235">
        <v>66267</v>
      </c>
      <c r="D186" s="235">
        <v>143323</v>
      </c>
      <c r="E186" s="235">
        <v>885040</v>
      </c>
      <c r="F186" s="235">
        <v>342029</v>
      </c>
      <c r="G186" s="235">
        <v>48806</v>
      </c>
      <c r="H186" s="235">
        <v>10413</v>
      </c>
      <c r="I186" s="235">
        <v>5476</v>
      </c>
      <c r="J186" s="235">
        <v>6000</v>
      </c>
      <c r="K186" s="235">
        <v>400</v>
      </c>
      <c r="L186" s="235">
        <v>269872</v>
      </c>
      <c r="M186" s="235">
        <v>10813</v>
      </c>
      <c r="N186" s="235">
        <v>1507754</v>
      </c>
      <c r="O186" s="235"/>
      <c r="P186" s="235">
        <v>1507754</v>
      </c>
    </row>
    <row r="187" spans="1:16" ht="12.75">
      <c r="A187" s="217"/>
      <c r="B187" s="237" t="s">
        <v>255</v>
      </c>
      <c r="C187" s="235">
        <v>31780.5</v>
      </c>
      <c r="D187" s="235">
        <v>59633.89</v>
      </c>
      <c r="E187" s="235">
        <v>415211.94</v>
      </c>
      <c r="F187" s="235">
        <v>160099.08</v>
      </c>
      <c r="G187" s="235">
        <v>21393.99</v>
      </c>
      <c r="H187" s="235">
        <v>5940.68</v>
      </c>
      <c r="I187" s="235">
        <v>4341.98</v>
      </c>
      <c r="J187" s="235">
        <v>2614.8</v>
      </c>
      <c r="K187" s="235">
        <v>168.3</v>
      </c>
      <c r="L187" s="235">
        <v>119765.16</v>
      </c>
      <c r="M187" s="235">
        <v>6108.98</v>
      </c>
      <c r="N187" s="235">
        <v>701185.16</v>
      </c>
      <c r="O187" s="235"/>
      <c r="P187" s="238">
        <v>701185.16</v>
      </c>
    </row>
    <row r="188" spans="1:16" ht="12.75">
      <c r="A188" s="217"/>
      <c r="B188" s="239" t="s">
        <v>256</v>
      </c>
      <c r="C188" s="241">
        <v>47.9583</v>
      </c>
      <c r="D188" s="241">
        <v>41.608</v>
      </c>
      <c r="E188" s="241">
        <v>46.9145</v>
      </c>
      <c r="F188" s="241">
        <v>46.8086</v>
      </c>
      <c r="G188" s="241">
        <v>43.8348</v>
      </c>
      <c r="H188" s="241">
        <v>57.0506</v>
      </c>
      <c r="I188" s="241">
        <v>79.2911</v>
      </c>
      <c r="J188" s="241">
        <v>43.58</v>
      </c>
      <c r="K188" s="241">
        <v>42.075</v>
      </c>
      <c r="L188" s="241">
        <v>44.3785</v>
      </c>
      <c r="M188" s="241">
        <v>56.4966</v>
      </c>
      <c r="N188" s="241">
        <v>46.5053</v>
      </c>
      <c r="O188" s="241"/>
      <c r="P188" s="241">
        <v>46.5053</v>
      </c>
    </row>
    <row r="189" spans="1:16" ht="12.75">
      <c r="A189" s="217"/>
      <c r="B189" s="230" t="s">
        <v>290</v>
      </c>
      <c r="C189" s="242">
        <v>0</v>
      </c>
      <c r="D189" s="242">
        <v>0</v>
      </c>
      <c r="E189" s="242">
        <v>0</v>
      </c>
      <c r="F189" s="242">
        <v>0</v>
      </c>
      <c r="G189" s="242">
        <v>0</v>
      </c>
      <c r="H189" s="242">
        <v>0</v>
      </c>
      <c r="I189" s="242">
        <v>0</v>
      </c>
      <c r="J189" s="242">
        <v>0</v>
      </c>
      <c r="K189" s="242">
        <v>0</v>
      </c>
      <c r="L189" s="242">
        <v>0</v>
      </c>
      <c r="M189" s="242">
        <v>0</v>
      </c>
      <c r="N189" s="242">
        <v>0</v>
      </c>
      <c r="O189" s="242"/>
      <c r="P189" s="242">
        <v>0</v>
      </c>
    </row>
    <row r="190" spans="1:16" ht="12.75">
      <c r="A190" s="217"/>
      <c r="B190" s="233" t="s">
        <v>250</v>
      </c>
      <c r="C190" s="235">
        <v>49623</v>
      </c>
      <c r="D190" s="235">
        <v>106221</v>
      </c>
      <c r="E190" s="235">
        <v>569420</v>
      </c>
      <c r="F190" s="235">
        <v>217523</v>
      </c>
      <c r="G190" s="235">
        <v>29303</v>
      </c>
      <c r="H190" s="235">
        <v>3148</v>
      </c>
      <c r="I190" s="235">
        <v>2031</v>
      </c>
      <c r="J190" s="235">
        <v>0</v>
      </c>
      <c r="K190" s="235">
        <v>180</v>
      </c>
      <c r="L190" s="235">
        <v>187178</v>
      </c>
      <c r="M190" s="235">
        <v>3328</v>
      </c>
      <c r="N190" s="235">
        <v>977449</v>
      </c>
      <c r="O190" s="235"/>
      <c r="P190" s="235">
        <v>977449</v>
      </c>
    </row>
    <row r="191" spans="1:16" ht="12.75">
      <c r="A191" s="217"/>
      <c r="B191" s="236" t="s">
        <v>251</v>
      </c>
      <c r="C191" s="235">
        <v>50833</v>
      </c>
      <c r="D191" s="235">
        <v>105011</v>
      </c>
      <c r="E191" s="235">
        <v>569420</v>
      </c>
      <c r="F191" s="235">
        <v>218920</v>
      </c>
      <c r="G191" s="235">
        <v>29303</v>
      </c>
      <c r="H191" s="235">
        <v>7113</v>
      </c>
      <c r="I191" s="235">
        <v>2031</v>
      </c>
      <c r="J191" s="235">
        <v>0</v>
      </c>
      <c r="K191" s="235">
        <v>180</v>
      </c>
      <c r="L191" s="235">
        <v>187178</v>
      </c>
      <c r="M191" s="235">
        <v>7293</v>
      </c>
      <c r="N191" s="235">
        <v>982811</v>
      </c>
      <c r="O191" s="235"/>
      <c r="P191" s="235">
        <v>982811</v>
      </c>
    </row>
    <row r="192" spans="1:16" ht="12.75">
      <c r="A192" s="217"/>
      <c r="B192" s="237" t="s">
        <v>255</v>
      </c>
      <c r="C192" s="235">
        <v>25704.54</v>
      </c>
      <c r="D192" s="235">
        <v>46048.75</v>
      </c>
      <c r="E192" s="235">
        <v>273893.56</v>
      </c>
      <c r="F192" s="235">
        <v>105863.54</v>
      </c>
      <c r="G192" s="235">
        <v>13886.14</v>
      </c>
      <c r="H192" s="235">
        <v>4841.94</v>
      </c>
      <c r="I192" s="235">
        <v>983.1</v>
      </c>
      <c r="J192" s="235">
        <v>0</v>
      </c>
      <c r="K192" s="235">
        <v>56.1</v>
      </c>
      <c r="L192" s="235">
        <v>86622.53</v>
      </c>
      <c r="M192" s="235">
        <v>4898.04</v>
      </c>
      <c r="N192" s="235">
        <v>471277.67</v>
      </c>
      <c r="O192" s="235"/>
      <c r="P192" s="238">
        <v>471277.67</v>
      </c>
    </row>
    <row r="193" spans="1:16" ht="13.5" thickBot="1">
      <c r="A193" s="217"/>
      <c r="B193" s="245" t="s">
        <v>256</v>
      </c>
      <c r="C193" s="246">
        <v>50.5666</v>
      </c>
      <c r="D193" s="246">
        <v>43.8514</v>
      </c>
      <c r="E193" s="246">
        <v>48.1004</v>
      </c>
      <c r="F193" s="246">
        <v>48.3572</v>
      </c>
      <c r="G193" s="246">
        <v>47.3881</v>
      </c>
      <c r="H193" s="246">
        <v>68.0717</v>
      </c>
      <c r="I193" s="246">
        <v>48.4047</v>
      </c>
      <c r="J193" s="246">
        <v>0</v>
      </c>
      <c r="K193" s="246">
        <v>31.1667</v>
      </c>
      <c r="L193" s="246">
        <v>46.2782</v>
      </c>
      <c r="M193" s="246">
        <v>67.1608</v>
      </c>
      <c r="N193" s="246">
        <v>47.952</v>
      </c>
      <c r="O193" s="246"/>
      <c r="P193" s="246">
        <v>47.952</v>
      </c>
    </row>
    <row r="194" spans="1:16" ht="12.75">
      <c r="A194" s="217"/>
      <c r="B194" s="236" t="s">
        <v>291</v>
      </c>
      <c r="C194" s="232">
        <v>0</v>
      </c>
      <c r="D194" s="232">
        <v>0</v>
      </c>
      <c r="E194" s="232">
        <v>0</v>
      </c>
      <c r="F194" s="232">
        <v>0</v>
      </c>
      <c r="G194" s="232">
        <v>0</v>
      </c>
      <c r="H194" s="232">
        <v>0</v>
      </c>
      <c r="I194" s="232">
        <v>0</v>
      </c>
      <c r="J194" s="232">
        <v>0</v>
      </c>
      <c r="K194" s="232">
        <v>0</v>
      </c>
      <c r="L194" s="232">
        <v>0</v>
      </c>
      <c r="M194" s="232">
        <v>0</v>
      </c>
      <c r="N194" s="232">
        <v>0</v>
      </c>
      <c r="O194" s="232"/>
      <c r="P194" s="232">
        <v>0</v>
      </c>
    </row>
    <row r="195" spans="1:16" ht="12.75">
      <c r="A195" s="217"/>
      <c r="B195" s="233" t="s">
        <v>250</v>
      </c>
      <c r="C195" s="235">
        <v>2611186</v>
      </c>
      <c r="D195" s="235">
        <v>7848942</v>
      </c>
      <c r="E195" s="235">
        <v>34406484</v>
      </c>
      <c r="F195" s="235">
        <v>13273834</v>
      </c>
      <c r="G195" s="235">
        <v>1832499</v>
      </c>
      <c r="H195" s="235">
        <v>470629</v>
      </c>
      <c r="I195" s="235">
        <v>263186</v>
      </c>
      <c r="J195" s="235">
        <v>95037</v>
      </c>
      <c r="K195" s="235">
        <v>11000</v>
      </c>
      <c r="L195" s="235">
        <v>12650850</v>
      </c>
      <c r="M195" s="235">
        <v>481629</v>
      </c>
      <c r="N195" s="235">
        <v>60812797</v>
      </c>
      <c r="O195" s="235"/>
      <c r="P195" s="235">
        <v>60812797</v>
      </c>
    </row>
    <row r="196" spans="1:16" ht="12.75">
      <c r="A196" s="217"/>
      <c r="B196" s="236" t="s">
        <v>251</v>
      </c>
      <c r="C196" s="235">
        <v>2624918</v>
      </c>
      <c r="D196" s="235">
        <v>7832901</v>
      </c>
      <c r="E196" s="235">
        <v>34406484</v>
      </c>
      <c r="F196" s="235">
        <v>13288218</v>
      </c>
      <c r="G196" s="235">
        <v>1812925</v>
      </c>
      <c r="H196" s="235">
        <v>531140</v>
      </c>
      <c r="I196" s="235">
        <v>277518</v>
      </c>
      <c r="J196" s="235">
        <v>96058</v>
      </c>
      <c r="K196" s="235">
        <v>11000</v>
      </c>
      <c r="L196" s="235">
        <v>12644320</v>
      </c>
      <c r="M196" s="235">
        <v>542140</v>
      </c>
      <c r="N196" s="235">
        <v>60881162</v>
      </c>
      <c r="O196" s="235"/>
      <c r="P196" s="235">
        <v>60881162</v>
      </c>
    </row>
    <row r="197" spans="1:16" ht="12.75">
      <c r="A197" s="217"/>
      <c r="B197" s="237" t="s">
        <v>255</v>
      </c>
      <c r="C197" s="238">
        <v>1091298.35</v>
      </c>
      <c r="D197" s="238">
        <v>3222451.22</v>
      </c>
      <c r="E197" s="238">
        <v>15766804.66</v>
      </c>
      <c r="F197" s="238">
        <v>6009025.62</v>
      </c>
      <c r="G197" s="238">
        <v>850239.02</v>
      </c>
      <c r="H197" s="238">
        <v>195281.93</v>
      </c>
      <c r="I197" s="238">
        <v>111646.87</v>
      </c>
      <c r="J197" s="238">
        <v>27285.21</v>
      </c>
      <c r="K197" s="238">
        <v>3828</v>
      </c>
      <c r="L197" s="238">
        <v>5302920.67</v>
      </c>
      <c r="M197" s="238">
        <v>199109.93</v>
      </c>
      <c r="N197" s="238">
        <v>27277860.88</v>
      </c>
      <c r="O197" s="238"/>
      <c r="P197" s="238">
        <v>27277860.88</v>
      </c>
    </row>
    <row r="198" spans="1:16" ht="13.5" thickBot="1">
      <c r="A198" s="217"/>
      <c r="B198" s="245" t="s">
        <v>256</v>
      </c>
      <c r="C198" s="246">
        <v>41.5746</v>
      </c>
      <c r="D198" s="246">
        <v>41.1399</v>
      </c>
      <c r="E198" s="246">
        <v>45.8251</v>
      </c>
      <c r="F198" s="246">
        <v>45.2207</v>
      </c>
      <c r="G198" s="246">
        <v>46.8987</v>
      </c>
      <c r="H198" s="246">
        <v>36.7666</v>
      </c>
      <c r="I198" s="246">
        <v>40.2305</v>
      </c>
      <c r="J198" s="246">
        <v>28.4049</v>
      </c>
      <c r="K198" s="246">
        <v>34.8</v>
      </c>
      <c r="L198" s="246">
        <v>41.9392</v>
      </c>
      <c r="M198" s="246">
        <v>36.7267</v>
      </c>
      <c r="N198" s="246">
        <v>44.8051</v>
      </c>
      <c r="O198" s="246"/>
      <c r="P198" s="246">
        <v>44.8051</v>
      </c>
    </row>
    <row r="202" spans="12:13" ht="12.75">
      <c r="L202" s="248"/>
      <c r="M202" s="248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2" fitToWidth="1" horizontalDpi="300" verticalDpi="300" orientation="portrait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8" sqref="C5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farkasova_k</dc:creator>
  <cp:keywords/>
  <dc:description/>
  <cp:lastModifiedBy>SP-Admin</cp:lastModifiedBy>
  <cp:lastPrinted>2013-07-18T09:20:59Z</cp:lastPrinted>
  <dcterms:created xsi:type="dcterms:W3CDTF">2012-12-10T07:18:02Z</dcterms:created>
  <dcterms:modified xsi:type="dcterms:W3CDTF">2013-09-04T08:49:14Z</dcterms:modified>
  <cp:category/>
  <cp:version/>
  <cp:contentType/>
  <cp:contentStatus/>
</cp:coreProperties>
</file>