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6492" windowHeight="3780" activeTab="0"/>
  </bookViews>
  <sheets>
    <sheet name="V ZFNP " sheetId="1" r:id="rId1"/>
    <sheet name="V ZFÚP" sheetId="2" r:id="rId2"/>
    <sheet name="V ZFGP" sheetId="3" r:id="rId3"/>
    <sheet name="V ZFPvN" sheetId="4" r:id="rId4"/>
    <sheet name="600" sheetId="5" r:id="rId5"/>
    <sheet name="Pobočky SF" sheetId="6" r:id="rId6"/>
    <sheet name="Hárok2" sheetId="7" r:id="rId7"/>
    <sheet name="Hárok1" sheetId="8" r:id="rId8"/>
    <sheet name="Hárok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col1" localSheetId="2">#REF!</definedName>
    <definedName name="_col1" localSheetId="0">#REF!</definedName>
    <definedName name="_col1" localSheetId="3">#REF!</definedName>
    <definedName name="_col1">#REF!</definedName>
    <definedName name="_col2" localSheetId="3">#REF!</definedName>
    <definedName name="_col2">#REF!</definedName>
    <definedName name="_col3" localSheetId="3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a" localSheetId="2">#REF!</definedName>
    <definedName name="a" localSheetId="0">#REF!</definedName>
    <definedName name="a" localSheetId="1">#REF!</definedName>
    <definedName name="a">#REF!</definedName>
    <definedName name="BudgetTab" localSheetId="2">#REF!</definedName>
    <definedName name="BudgetTab">#REF!</definedName>
    <definedName name="Celk_Zisk">'[1]Scénář'!$E$15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datumK" localSheetId="3">#REF!</definedName>
    <definedName name="datumK">#REF!</definedName>
    <definedName name="ehdxjxrf" localSheetId="3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'Pobočky SF'!$2:$13</definedName>
    <definedName name="NZbozi">'[3]Test1'!$B$89:$D$96</definedName>
    <definedName name="obraz" localSheetId="2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pravy" localSheetId="3">#REF!</definedName>
    <definedName name="Opravy">#REF!</definedName>
    <definedName name="Ostatni" localSheetId="3">#REF!</definedName>
    <definedName name="Ostatni">#REF!</definedName>
    <definedName name="PocetNavstev">#REF!</definedName>
    <definedName name="PrijemNaZakaz">#REF!</definedName>
    <definedName name="produkt">'[2]Budoucí hodnota - zadání'!#REF!</definedName>
    <definedName name="produkt22">'[4]Budoucí hodnota - zadání'!#REF!</definedName>
    <definedName name="PRODUKT3">'[4]Budoucí hodnota - zadání'!#REF!</definedName>
    <definedName name="Reklama" localSheetId="2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3">#REF!</definedName>
    <definedName name="Revenue">#REF!</definedName>
    <definedName name="TableArea" localSheetId="3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'[5]Test1'!$B$89:$D$96</definedName>
    <definedName name="ZboziN">'[6]Test1'!$B$89:$D$96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</definedNames>
  <calcPr fullCalcOnLoad="1"/>
</workbook>
</file>

<file path=xl/comments6.xml><?xml version="1.0" encoding="utf-8"?>
<comments xmlns="http://schemas.openxmlformats.org/spreadsheetml/2006/main">
  <authors>
    <author>pillarova_m</author>
  </authors>
  <commentList>
    <comment ref="C112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  <comment ref="L112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  <comment ref="C122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<sst xmlns="http://schemas.openxmlformats.org/spreadsheetml/2006/main" count="658" uniqueCount="292">
  <si>
    <t xml:space="preserve">Plnenie rozpočtu výdavkov základného fondu poistenia  v nezamestnanosti  podľa jednotlivých  pobočiek  Sociálnej poisťovne v mesiacoch </t>
  </si>
  <si>
    <t>január až  august 2013  a porovnanie s rovnakým obdobím roka 2012</t>
  </si>
  <si>
    <t>v tis. Eur</t>
  </si>
  <si>
    <t>Pobočka</t>
  </si>
  <si>
    <t>Schválený rozpočet  na rok 2013</t>
  </si>
  <si>
    <t>Časový rozpis  rozpočtu na  január až august 2013</t>
  </si>
  <si>
    <t>Skutočnosť január až august</t>
  </si>
  <si>
    <t>Rozdiel</t>
  </si>
  <si>
    <t>% plnenia stĺ. 4/1</t>
  </si>
  <si>
    <t>% plnenia stĺ. 4/2</t>
  </si>
  <si>
    <t>Index stĺ. 4/3</t>
  </si>
  <si>
    <t xml:space="preserve"> stĺ. 4-2</t>
  </si>
  <si>
    <t xml:space="preserve"> stĺ.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</si>
  <si>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</si>
  <si>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</si>
  <si>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</si>
  <si>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</si>
  <si>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</si>
  <si>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</si>
  <si>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</si>
  <si>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</si>
  <si>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</si>
  <si>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</si>
  <si>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</si>
  <si>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</si>
  <si>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</si>
  <si>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</si>
  <si>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</si>
  <si>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</si>
  <si>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</si>
  <si>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</si>
  <si>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</si>
  <si>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</si>
  <si>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</si>
  <si>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</si>
  <si>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</si>
  <si>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</si>
  <si>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</si>
  <si>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</si>
  <si>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</si>
  <si>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</si>
  <si>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</si>
  <si>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</si>
  <si>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</si>
  <si>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</si>
  <si>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</si>
  <si>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</si>
  <si>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</si>
  <si>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</si>
  <si>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</si>
  <si>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</si>
  <si>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</si>
  <si>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Refundácia dávky v nezamestnanosti EÚ</t>
  </si>
  <si>
    <t>.</t>
  </si>
  <si>
    <t>Výdavky ZFPvN</t>
  </si>
  <si>
    <t xml:space="preserve"> </t>
  </si>
  <si>
    <t>Plnenie rozpočtu výdavkov základného fondu garančného poistenia podľa jednotlivých pobočiek Sociálnej poisťovne v mesiacoch</t>
  </si>
  <si>
    <t xml:space="preserve"> január až august 2013 a porovnanie s rovnakým obdobím roka 2012</t>
  </si>
  <si>
    <t>Dávka garančného poistenia</t>
  </si>
  <si>
    <t>Schválený rozpočet na rok 2013</t>
  </si>
  <si>
    <t>Časový rozpis rozpočtu na január až august 2013</t>
  </si>
  <si>
    <t xml:space="preserve">% plnenia </t>
  </si>
  <si>
    <t>stĺ. 4-2</t>
  </si>
  <si>
    <t xml:space="preserve"> stĺ. 4/1</t>
  </si>
  <si>
    <t>stĺ. 4/2</t>
  </si>
  <si>
    <t xml:space="preserve">Humenné </t>
  </si>
  <si>
    <t>Úhrada príspevkov na SDS</t>
  </si>
  <si>
    <t>Celkom výdavky ZFGP</t>
  </si>
  <si>
    <t xml:space="preserve">Plnenie rozpočtu výdavkov základného fondu úrazového poistenia  podľa jednotlivých  pobočiek  Sociálnej poisťovne v mesiacoch </t>
  </si>
  <si>
    <t>január až august 2013  a porovnanie s rovnakým obdobím roka 2012</t>
  </si>
  <si>
    <t>Ústredie renty</t>
  </si>
  <si>
    <t>Prevod do ZFSP</t>
  </si>
  <si>
    <t>Celkom výdavky ZFÚP</t>
  </si>
  <si>
    <t xml:space="preserve">Plnenie rozpočtu výdavkov základného fondu nemocenského poistenia  podľa jednotlivých  pobočiek  Sociálnej poisťovne v mesiacoch </t>
  </si>
  <si>
    <t>január až august  2013 a porovnanie s rovnakým obdobím roka 2012</t>
  </si>
  <si>
    <t>Celkom výdavky ZFNP</t>
  </si>
  <si>
    <t>Vyhodnotenie plnenia rozpisu rozpočtu výdavkov (nákladov) správneho fondu Sociálnej poisťovne, pobočky za obdobie január až august 2013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</si>
  <si>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</si>
  <si>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</si>
  <si>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</si>
  <si>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</si>
  <si>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</si>
  <si>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</si>
  <si>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</si>
  <si>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</si>
  <si>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</si>
  <si>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</si>
  <si>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</si>
  <si>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</si>
  <si>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</si>
  <si>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</si>
  <si>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</si>
  <si>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</si>
  <si>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</si>
  <si>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</si>
  <si>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</si>
  <si>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</si>
  <si>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</si>
  <si>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2013</t>
  </si>
  <si>
    <t>k 31. augustu</t>
  </si>
  <si>
    <t>január až</t>
  </si>
  <si>
    <t>(3 : 2)</t>
  </si>
  <si>
    <t>trieda/podtrieda</t>
  </si>
  <si>
    <t>2013</t>
  </si>
  <si>
    <t xml:space="preserve"> august 2013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</si>
  <si>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</si>
  <si>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</si>
  <si>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</si>
  <si>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</si>
  <si>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</si>
  <si>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</si>
  <si>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</si>
  <si>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</si>
  <si>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</si>
  <si>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</si>
  <si>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</si>
  <si>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</si>
  <si>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</si>
  <si>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</si>
  <si>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</si>
  <si>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</si>
  <si>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</si>
  <si>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</si>
  <si>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</si>
  <si>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</si>
  <si>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</si>
  <si>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</si>
  <si>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</si>
  <si>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</si>
  <si>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</si>
  <si>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</si>
  <si>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</si>
  <si>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</si>
  <si>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</si>
  <si>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</si>
  <si>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</si>
  <si>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</si>
  <si>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</si>
  <si>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</si>
  <si>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</si>
  <si>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</si>
  <si>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</si>
  <si>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</si>
  <si>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</si>
  <si>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</si>
  <si>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</si>
  <si>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</si>
  <si>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</si>
  <si>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</si>
  <si>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</si>
  <si>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</si>
  <si>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</si>
  <si>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</si>
  <si>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</si>
  <si>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</si>
  <si>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</si>
  <si>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</si>
  <si>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</si>
  <si>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</si>
  <si>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</si>
  <si>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</si>
  <si>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</si>
  <si>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</si>
  <si>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</si>
  <si>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</si>
  <si>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</si>
  <si>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</si>
  <si>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</si>
  <si>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</si>
  <si>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</si>
  <si>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</si>
  <si>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</si>
  <si>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</si>
  <si>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</si>
  <si>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</si>
  <si>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</si>
  <si>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</si>
  <si>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</si>
  <si>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</si>
  <si>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</si>
  <si>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</si>
  <si>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</si>
  <si>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</si>
  <si>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</si>
  <si>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</si>
  <si>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</si>
  <si>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</si>
  <si>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</si>
  <si>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</si>
  <si>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</si>
  <si>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</si>
  <si>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</si>
  <si>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</si>
  <si>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</si>
  <si>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</si>
  <si>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</si>
  <si>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</si>
  <si>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</si>
  <si>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</si>
  <si>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</si>
  <si>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</si>
  <si>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</si>
  <si>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</si>
  <si>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</si>
  <si>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</si>
  <si>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</si>
  <si>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</si>
  <si>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</si>
  <si>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</si>
  <si>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</si>
  <si>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</si>
  <si>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</si>
  <si>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</si>
  <si>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</si>
  <si>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</si>
  <si>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</si>
  <si>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</si>
  <si>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</si>
  <si>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</si>
  <si>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</si>
  <si>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</si>
  <si>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</si>
  <si>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</si>
  <si>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</si>
  <si>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</si>
  <si>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</si>
  <si>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Správneho fondu podľa jednotlivých pobočiek</t>
  </si>
  <si>
    <t>Sociálnej poisťovne za  obdobie január až august  2013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</si>
  <si>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</si>
  <si>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</si>
  <si>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</si>
  <si>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</si>
  <si>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</si>
  <si>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 xml:space="preserve">6. Sociálne náklady (527+528 - 642)             </t>
  </si>
  <si>
    <t>7. Dane a poplatky (53)                         13.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</si>
  <si>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</si>
  <si>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</si>
  <si>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</si>
  <si>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</si>
  <si>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</si>
  <si>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</si>
  <si>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</si>
  <si>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</si>
  <si>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</si>
  <si>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</si>
  <si>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</si>
  <si>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</si>
  <si>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</si>
  <si>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</si>
  <si>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</si>
  <si>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2013</t>
  </si>
  <si>
    <t xml:space="preserve">   Upravený RR</t>
  </si>
  <si>
    <t xml:space="preserve">   Skutočnosť </t>
  </si>
  <si>
    <t xml:space="preserve">   % Plnenia z URR 2013</t>
  </si>
  <si>
    <t xml:space="preserve">   Trnava</t>
  </si>
  <si>
    <t xml:space="preserve">   Skutočnosť</t>
  </si>
  <si>
    <t xml:space="preserve">    % Plnenia z URR 2013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</si>
  <si>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</si>
  <si>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</si>
  <si>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</si>
  <si>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</si>
  <si>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</si>
  <si>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</si>
  <si>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</si>
  <si>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</si>
  <si>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</si>
  <si>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</si>
  <si>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</si>
  <si>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</si>
  <si>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</si>
  <si>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</si>
  <si>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</si>
  <si>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</si>
  <si>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</si>
  <si>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</si>
  <si>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</si>
  <si>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</si>
  <si>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</si>
  <si>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</si>
  <si>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</si>
  <si>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</si>
  <si>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</si>
  <si>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</si>
  <si>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</si>
  <si>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</si>
  <si>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</si>
  <si>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</si>
  <si>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</si>
  <si>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</si>
  <si>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</si>
  <si>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</si>
  <si>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</rPr>
      <t>SPOLU</t>
    </r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</si>
</sst>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#,##0.00_ ;[Red]\-#,##0.00;\-"/>
    <numFmt numFmtId="168" formatCode="&quot;$&quot;#,##0;[Red]\-&quot;$&quot;#,##0"/>
    <numFmt numFmtId="169" formatCode="m\o\n\th\ d\,\ \y\y\y\y"/>
    <numFmt numFmtId="170" formatCode="_-* #,##0.00\ [$€-1]_-;\-* #,##0.00\ [$€-1]_-;_-* &quot;-&quot;??\ [$€-1]_-"/>
    <numFmt numFmtId="171" formatCode=";;"/>
    <numFmt numFmtId="172" formatCode="#,##0.00;\-#,##0.00;&quot; &quot;"/>
    <numFmt numFmtId="173" formatCode="#,##0_ ;\-#,##0\ "/>
    <numFmt numFmtId="174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4"/>
      <name val="Arial CE"/>
      <family val="2"/>
    </font>
    <font>
      <b/>
      <sz val="18"/>
      <name val="Arial CE"/>
      <family val="0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sz val="10"/>
      <name val="Courier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9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20" fillId="6" borderId="0">
      <alignment/>
      <protection/>
    </xf>
    <xf numFmtId="0" fontId="18" fillId="6" borderId="0">
      <alignment/>
      <protection/>
    </xf>
    <xf numFmtId="167" fontId="20" fillId="6" borderId="1">
      <alignment/>
      <protection/>
    </xf>
    <xf numFmtId="0" fontId="18" fillId="6" borderId="0">
      <alignment/>
      <protection/>
    </xf>
    <xf numFmtId="0" fontId="18" fillId="6" borderId="0">
      <alignment/>
      <protection/>
    </xf>
    <xf numFmtId="0" fontId="26" fillId="7" borderId="0">
      <alignment/>
      <protection/>
    </xf>
    <xf numFmtId="0" fontId="18" fillId="7" borderId="0">
      <alignment/>
      <protection/>
    </xf>
    <xf numFmtId="0" fontId="26" fillId="6" borderId="0">
      <alignment/>
      <protection/>
    </xf>
    <xf numFmtId="0" fontId="18" fillId="7" borderId="0">
      <alignment/>
      <protection/>
    </xf>
    <xf numFmtId="0" fontId="18" fillId="7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0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3" fontId="36" fillId="0" borderId="0">
      <alignment/>
      <protection/>
    </xf>
    <xf numFmtId="3" fontId="35" fillId="0" borderId="0">
      <alignment/>
      <protection/>
    </xf>
    <xf numFmtId="3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37" fillId="0" borderId="0">
      <alignment/>
      <protection locked="0"/>
    </xf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170" fontId="20" fillId="0" borderId="0" applyFont="0" applyFill="0" applyBorder="0" applyAlignment="0" applyProtection="0"/>
    <xf numFmtId="171" fontId="37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59" fillId="27" borderId="2" applyNumberFormat="0" applyAlignment="0" applyProtection="0"/>
    <xf numFmtId="0" fontId="5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39" fillId="0" borderId="0">
      <alignment/>
      <protection/>
    </xf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0">
      <alignment/>
      <protection/>
    </xf>
    <xf numFmtId="0" fontId="0" fillId="29" borderId="6" applyNumberFormat="0" applyFont="0" applyAlignment="0" applyProtection="0"/>
    <xf numFmtId="0" fontId="0" fillId="29" borderId="6" applyNumberFormat="0" applyFont="0" applyAlignment="0" applyProtection="0"/>
    <xf numFmtId="0" fontId="0" fillId="29" borderId="6" applyNumberFormat="0" applyFont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49" fontId="40" fillId="0" borderId="0">
      <alignment/>
      <protection/>
    </xf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9">
      <alignment/>
      <protection locked="0"/>
    </xf>
    <xf numFmtId="0" fontId="41" fillId="0" borderId="0">
      <alignment/>
      <protection/>
    </xf>
    <xf numFmtId="0" fontId="68" fillId="30" borderId="10" applyNumberFormat="0" applyAlignment="0" applyProtection="0"/>
    <xf numFmtId="0" fontId="68" fillId="30" borderId="10" applyNumberFormat="0" applyAlignment="0" applyProtection="0"/>
    <xf numFmtId="0" fontId="69" fillId="31" borderId="10" applyNumberFormat="0" applyAlignment="0" applyProtection="0"/>
    <xf numFmtId="0" fontId="69" fillId="31" borderId="10" applyNumberFormat="0" applyAlignment="0" applyProtection="0"/>
    <xf numFmtId="0" fontId="70" fillId="31" borderId="11" applyNumberFormat="0" applyAlignment="0" applyProtection="0"/>
    <xf numFmtId="0" fontId="70" fillId="31" borderId="1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4" fontId="42" fillId="0" borderId="0" xfId="209" applyFont="1">
      <alignment/>
      <protection/>
    </xf>
    <xf numFmtId="4" fontId="42" fillId="0" borderId="0" xfId="209" applyFont="1" applyFill="1">
      <alignment/>
      <protection/>
    </xf>
    <xf numFmtId="4" fontId="42" fillId="0" borderId="0" xfId="209" applyFont="1" applyAlignment="1">
      <alignment horizontal="right"/>
      <protection/>
    </xf>
    <xf numFmtId="0" fontId="42" fillId="0" borderId="0" xfId="180" applyFont="1">
      <alignment/>
      <protection/>
    </xf>
    <xf numFmtId="4" fontId="42" fillId="0" borderId="0" xfId="209" applyFont="1" applyAlignment="1">
      <alignment/>
      <protection/>
    </xf>
    <xf numFmtId="4" fontId="42" fillId="0" borderId="0" xfId="209" applyFont="1" applyFill="1" applyAlignment="1">
      <alignment/>
      <protection/>
    </xf>
    <xf numFmtId="4" fontId="42" fillId="0" borderId="0" xfId="209" applyFont="1" applyAlignment="1">
      <alignment horizontal="left"/>
      <protection/>
    </xf>
    <xf numFmtId="4" fontId="42" fillId="0" borderId="0" xfId="209" applyFont="1" applyFill="1" applyAlignment="1">
      <alignment horizontal="left"/>
      <protection/>
    </xf>
    <xf numFmtId="0" fontId="42" fillId="0" borderId="0" xfId="218" applyFont="1">
      <alignment/>
      <protection/>
    </xf>
    <xf numFmtId="4" fontId="43" fillId="0" borderId="0" xfId="209" applyFont="1" applyBorder="1" applyAlignment="1">
      <alignment horizontal="left"/>
      <protection/>
    </xf>
    <xf numFmtId="4" fontId="43" fillId="0" borderId="0" xfId="209" applyFont="1" applyBorder="1">
      <alignment/>
      <protection/>
    </xf>
    <xf numFmtId="4" fontId="42" fillId="0" borderId="0" xfId="209" applyFont="1" applyFill="1" applyAlignment="1">
      <alignment horizontal="center"/>
      <protection/>
    </xf>
    <xf numFmtId="4" fontId="42" fillId="0" borderId="0" xfId="209" applyFont="1" applyAlignment="1">
      <alignment horizontal="center"/>
      <protection/>
    </xf>
    <xf numFmtId="4" fontId="42" fillId="0" borderId="0" xfId="209" applyFont="1" applyBorder="1" applyAlignment="1">
      <alignment horizontal="right"/>
      <protection/>
    </xf>
    <xf numFmtId="1" fontId="42" fillId="0" borderId="12" xfId="209" applyNumberFormat="1" applyFont="1" applyBorder="1" applyAlignment="1" quotePrefix="1">
      <alignment horizontal="center" wrapText="1"/>
      <protection/>
    </xf>
    <xf numFmtId="4" fontId="42" fillId="0" borderId="13" xfId="209" applyFont="1" applyBorder="1" applyAlignment="1">
      <alignment horizontal="center"/>
      <protection/>
    </xf>
    <xf numFmtId="3" fontId="42" fillId="0" borderId="13" xfId="209" applyNumberFormat="1" applyFont="1" applyBorder="1" applyAlignment="1">
      <alignment horizontal="center"/>
      <protection/>
    </xf>
    <xf numFmtId="3" fontId="42" fillId="0" borderId="13" xfId="209" applyNumberFormat="1" applyFont="1" applyFill="1" applyBorder="1" applyAlignment="1">
      <alignment horizontal="center"/>
      <protection/>
    </xf>
    <xf numFmtId="0" fontId="42" fillId="0" borderId="13" xfId="215" applyFont="1" applyBorder="1" applyAlignment="1">
      <alignment horizontal="center"/>
      <protection/>
    </xf>
    <xf numFmtId="0" fontId="42" fillId="0" borderId="13" xfId="180" applyFont="1" applyBorder="1" applyAlignment="1">
      <alignment horizontal="center"/>
      <protection/>
    </xf>
    <xf numFmtId="4" fontId="42" fillId="0" borderId="14" xfId="209" applyFont="1" applyBorder="1" applyAlignment="1">
      <alignment horizontal="left"/>
      <protection/>
    </xf>
    <xf numFmtId="3" fontId="42" fillId="0" borderId="14" xfId="211" applyNumberFormat="1" applyFont="1" applyBorder="1">
      <alignment/>
      <protection/>
    </xf>
    <xf numFmtId="3" fontId="42" fillId="0" borderId="0" xfId="217" applyNumberFormat="1" applyFont="1">
      <alignment/>
      <protection/>
    </xf>
    <xf numFmtId="3" fontId="42" fillId="0" borderId="0" xfId="180" applyNumberFormat="1" applyFont="1">
      <alignment/>
      <protection/>
    </xf>
    <xf numFmtId="3" fontId="42" fillId="0" borderId="15" xfId="218" applyNumberFormat="1" applyFont="1" applyBorder="1">
      <alignment/>
      <protection/>
    </xf>
    <xf numFmtId="3" fontId="42" fillId="0" borderId="15" xfId="214" applyNumberFormat="1" applyFont="1" applyBorder="1">
      <alignment/>
      <protection/>
    </xf>
    <xf numFmtId="4" fontId="42" fillId="0" borderId="15" xfId="214" applyNumberFormat="1" applyFont="1" applyBorder="1">
      <alignment/>
      <protection/>
    </xf>
    <xf numFmtId="4" fontId="42" fillId="0" borderId="16" xfId="214" applyNumberFormat="1" applyFont="1" applyBorder="1">
      <alignment/>
      <protection/>
    </xf>
    <xf numFmtId="3" fontId="42" fillId="0" borderId="14" xfId="209" applyNumberFormat="1" applyFont="1" applyBorder="1" applyAlignment="1">
      <alignment horizontal="right"/>
      <protection/>
    </xf>
    <xf numFmtId="4" fontId="42" fillId="0" borderId="14" xfId="214" applyNumberFormat="1" applyFont="1" applyBorder="1">
      <alignment/>
      <protection/>
    </xf>
    <xf numFmtId="4" fontId="42" fillId="0" borderId="13" xfId="209" applyFont="1" applyBorder="1" applyAlignment="1">
      <alignment horizontal="left"/>
      <protection/>
    </xf>
    <xf numFmtId="3" fontId="42" fillId="0" borderId="13" xfId="211" applyNumberFormat="1" applyFont="1" applyBorder="1">
      <alignment/>
      <protection/>
    </xf>
    <xf numFmtId="3" fontId="42" fillId="0" borderId="13" xfId="218" applyNumberFormat="1" applyFont="1" applyBorder="1">
      <alignment/>
      <protection/>
    </xf>
    <xf numFmtId="3" fontId="42" fillId="0" borderId="13" xfId="214" applyNumberFormat="1" applyFont="1" applyBorder="1">
      <alignment/>
      <protection/>
    </xf>
    <xf numFmtId="4" fontId="42" fillId="0" borderId="13" xfId="214" applyNumberFormat="1" applyFont="1" applyBorder="1">
      <alignment/>
      <protection/>
    </xf>
    <xf numFmtId="4" fontId="42" fillId="0" borderId="12" xfId="209" applyFont="1" applyBorder="1" applyAlignment="1">
      <alignment horizontal="left" wrapText="1"/>
      <protection/>
    </xf>
    <xf numFmtId="3" fontId="42" fillId="0" borderId="12" xfId="211" applyNumberFormat="1" applyFont="1" applyBorder="1">
      <alignment/>
      <protection/>
    </xf>
    <xf numFmtId="4" fontId="42" fillId="0" borderId="12" xfId="209" applyFont="1" applyBorder="1" applyAlignment="1">
      <alignment wrapText="1"/>
      <protection/>
    </xf>
    <xf numFmtId="4" fontId="42" fillId="0" borderId="13" xfId="214" applyNumberFormat="1" applyFont="1" applyBorder="1" applyAlignment="1">
      <alignment horizontal="center"/>
      <protection/>
    </xf>
    <xf numFmtId="4" fontId="42" fillId="0" borderId="12" xfId="209" applyFont="1" applyBorder="1">
      <alignment/>
      <protection/>
    </xf>
    <xf numFmtId="3" fontId="42" fillId="0" borderId="12" xfId="209" applyNumberFormat="1" applyFont="1" applyBorder="1">
      <alignment/>
      <protection/>
    </xf>
    <xf numFmtId="0" fontId="42" fillId="0" borderId="0" xfId="215" applyFont="1">
      <alignment/>
      <protection/>
    </xf>
    <xf numFmtId="0" fontId="42" fillId="0" borderId="0" xfId="215" applyFont="1" applyFill="1">
      <alignment/>
      <protection/>
    </xf>
    <xf numFmtId="0" fontId="44" fillId="0" borderId="0" xfId="218" applyFont="1">
      <alignment/>
      <protection/>
    </xf>
    <xf numFmtId="0" fontId="19" fillId="0" borderId="0" xfId="218" applyFont="1" applyAlignment="1">
      <alignment horizontal="right"/>
      <protection/>
    </xf>
    <xf numFmtId="0" fontId="19" fillId="0" borderId="0" xfId="218" applyFont="1" applyBorder="1" applyAlignment="1">
      <alignment horizontal="right"/>
      <protection/>
    </xf>
    <xf numFmtId="0" fontId="19" fillId="0" borderId="0" xfId="218" applyFont="1">
      <alignment/>
      <protection/>
    </xf>
    <xf numFmtId="0" fontId="44" fillId="0" borderId="0" xfId="218" applyFont="1" applyBorder="1">
      <alignment/>
      <protection/>
    </xf>
    <xf numFmtId="0" fontId="19" fillId="0" borderId="0" xfId="218" applyFont="1" applyBorder="1">
      <alignment/>
      <protection/>
    </xf>
    <xf numFmtId="0" fontId="19" fillId="0" borderId="0" xfId="218" applyFont="1" applyBorder="1" applyAlignment="1">
      <alignment wrapText="1"/>
      <protection/>
    </xf>
    <xf numFmtId="0" fontId="19" fillId="0" borderId="0" xfId="216" applyFont="1" applyBorder="1" applyAlignment="1">
      <alignment horizontal="center" wrapText="1"/>
      <protection/>
    </xf>
    <xf numFmtId="0" fontId="19" fillId="0" borderId="13" xfId="218" applyFont="1" applyBorder="1" applyAlignment="1">
      <alignment horizontal="center" wrapText="1"/>
      <protection/>
    </xf>
    <xf numFmtId="0" fontId="19" fillId="0" borderId="17" xfId="218" applyFont="1" applyBorder="1" applyAlignment="1">
      <alignment horizontal="center"/>
      <protection/>
    </xf>
    <xf numFmtId="0" fontId="19" fillId="0" borderId="13" xfId="218" applyFont="1" applyBorder="1" applyAlignment="1">
      <alignment horizontal="center"/>
      <protection/>
    </xf>
    <xf numFmtId="0" fontId="19" fillId="0" borderId="0" xfId="218" applyFont="1" applyBorder="1" applyAlignment="1">
      <alignment horizontal="center"/>
      <protection/>
    </xf>
    <xf numFmtId="0" fontId="19" fillId="0" borderId="14" xfId="218" applyFont="1" applyBorder="1">
      <alignment/>
      <protection/>
    </xf>
    <xf numFmtId="3" fontId="19" fillId="0" borderId="15" xfId="218" applyNumberFormat="1" applyFont="1" applyBorder="1">
      <alignment/>
      <protection/>
    </xf>
    <xf numFmtId="3" fontId="19" fillId="0" borderId="15" xfId="214" applyNumberFormat="1" applyFont="1" applyBorder="1">
      <alignment/>
      <protection/>
    </xf>
    <xf numFmtId="4" fontId="19" fillId="0" borderId="15" xfId="214" applyNumberFormat="1" applyFont="1" applyBorder="1">
      <alignment/>
      <protection/>
    </xf>
    <xf numFmtId="4" fontId="19" fillId="0" borderId="16" xfId="214" applyNumberFormat="1" applyFont="1" applyBorder="1">
      <alignment/>
      <protection/>
    </xf>
    <xf numFmtId="4" fontId="19" fillId="0" borderId="0" xfId="214" applyNumberFormat="1" applyFont="1" applyBorder="1">
      <alignment/>
      <protection/>
    </xf>
    <xf numFmtId="4" fontId="19" fillId="0" borderId="14" xfId="214" applyNumberFormat="1" applyFont="1" applyBorder="1">
      <alignment/>
      <protection/>
    </xf>
    <xf numFmtId="0" fontId="19" fillId="0" borderId="13" xfId="218" applyFont="1" applyBorder="1">
      <alignment/>
      <protection/>
    </xf>
    <xf numFmtId="3" fontId="19" fillId="0" borderId="18" xfId="218" applyNumberFormat="1" applyFont="1" applyBorder="1">
      <alignment/>
      <protection/>
    </xf>
    <xf numFmtId="3" fontId="19" fillId="0" borderId="13" xfId="214" applyNumberFormat="1" applyFont="1" applyBorder="1">
      <alignment/>
      <protection/>
    </xf>
    <xf numFmtId="4" fontId="19" fillId="0" borderId="13" xfId="214" applyNumberFormat="1" applyFont="1" applyBorder="1">
      <alignment/>
      <protection/>
    </xf>
    <xf numFmtId="3" fontId="19" fillId="0" borderId="13" xfId="218" applyNumberFormat="1" applyFont="1" applyBorder="1">
      <alignment/>
      <protection/>
    </xf>
    <xf numFmtId="4" fontId="19" fillId="0" borderId="18" xfId="214" applyNumberFormat="1" applyFont="1" applyBorder="1">
      <alignment/>
      <protection/>
    </xf>
    <xf numFmtId="3" fontId="19" fillId="0" borderId="0" xfId="218" applyNumberFormat="1" applyFont="1">
      <alignment/>
      <protection/>
    </xf>
    <xf numFmtId="4" fontId="19" fillId="0" borderId="14" xfId="214" applyNumberFormat="1" applyFont="1" applyBorder="1" applyAlignment="1">
      <alignment horizontal="center"/>
      <protection/>
    </xf>
    <xf numFmtId="4" fontId="19" fillId="0" borderId="0" xfId="209" applyFont="1" applyAlignment="1">
      <alignment/>
      <protection/>
    </xf>
    <xf numFmtId="4" fontId="19" fillId="0" borderId="0" xfId="209" applyFont="1" applyAlignment="1">
      <alignment horizontal="left"/>
      <protection/>
    </xf>
    <xf numFmtId="4" fontId="19" fillId="0" borderId="0" xfId="209" applyFont="1" applyFill="1" applyAlignment="1">
      <alignment horizontal="left"/>
      <protection/>
    </xf>
    <xf numFmtId="4" fontId="19" fillId="0" borderId="0" xfId="209" applyFont="1">
      <alignment/>
      <protection/>
    </xf>
    <xf numFmtId="0" fontId="19" fillId="0" borderId="0" xfId="181" applyFont="1">
      <alignment/>
      <protection/>
    </xf>
    <xf numFmtId="4" fontId="44" fillId="0" borderId="0" xfId="209" applyFont="1" applyBorder="1" applyAlignment="1">
      <alignment horizontal="left"/>
      <protection/>
    </xf>
    <xf numFmtId="4" fontId="44" fillId="0" borderId="0" xfId="209" applyFont="1" applyBorder="1">
      <alignment/>
      <protection/>
    </xf>
    <xf numFmtId="4" fontId="19" fillId="0" borderId="0" xfId="209" applyFont="1" applyFill="1" applyAlignment="1">
      <alignment horizontal="center"/>
      <protection/>
    </xf>
    <xf numFmtId="4" fontId="19" fillId="0" borderId="0" xfId="209" applyFont="1" applyAlignment="1">
      <alignment horizontal="center"/>
      <protection/>
    </xf>
    <xf numFmtId="4" fontId="19" fillId="0" borderId="0" xfId="209" applyFont="1" applyBorder="1" applyAlignment="1">
      <alignment horizontal="right"/>
      <protection/>
    </xf>
    <xf numFmtId="0" fontId="19" fillId="0" borderId="12" xfId="209" applyNumberFormat="1" applyFont="1" applyBorder="1" applyAlignment="1" quotePrefix="1">
      <alignment horizontal="center" wrapText="1"/>
      <protection/>
    </xf>
    <xf numFmtId="4" fontId="19" fillId="0" borderId="13" xfId="209" applyFont="1" applyBorder="1" applyAlignment="1">
      <alignment horizontal="center"/>
      <protection/>
    </xf>
    <xf numFmtId="3" fontId="19" fillId="0" borderId="13" xfId="209" applyNumberFormat="1" applyFont="1" applyBorder="1" applyAlignment="1">
      <alignment horizontal="center"/>
      <protection/>
    </xf>
    <xf numFmtId="3" fontId="19" fillId="0" borderId="13" xfId="209" applyNumberFormat="1" applyFont="1" applyFill="1" applyBorder="1" applyAlignment="1">
      <alignment horizontal="center"/>
      <protection/>
    </xf>
    <xf numFmtId="0" fontId="19" fillId="0" borderId="13" xfId="215" applyFont="1" applyBorder="1" applyAlignment="1">
      <alignment horizontal="center"/>
      <protection/>
    </xf>
    <xf numFmtId="0" fontId="19" fillId="0" borderId="13" xfId="181" applyFont="1" applyBorder="1" applyAlignment="1">
      <alignment horizontal="center"/>
      <protection/>
    </xf>
    <xf numFmtId="4" fontId="19" fillId="0" borderId="14" xfId="209" applyFont="1" applyBorder="1" applyAlignment="1">
      <alignment horizontal="left"/>
      <protection/>
    </xf>
    <xf numFmtId="3" fontId="19" fillId="0" borderId="14" xfId="211" applyNumberFormat="1" applyFont="1" applyBorder="1">
      <alignment/>
      <protection/>
    </xf>
    <xf numFmtId="3" fontId="19" fillId="0" borderId="0" xfId="217" applyNumberFormat="1" applyFont="1">
      <alignment/>
      <protection/>
    </xf>
    <xf numFmtId="3" fontId="19" fillId="0" borderId="0" xfId="181" applyNumberFormat="1" applyFont="1">
      <alignment/>
      <protection/>
    </xf>
    <xf numFmtId="3" fontId="19" fillId="0" borderId="14" xfId="209" applyNumberFormat="1" applyFont="1" applyBorder="1" applyAlignment="1">
      <alignment horizontal="right"/>
      <protection/>
    </xf>
    <xf numFmtId="4" fontId="19" fillId="0" borderId="13" xfId="209" applyFont="1" applyBorder="1" applyAlignment="1">
      <alignment horizontal="left"/>
      <protection/>
    </xf>
    <xf numFmtId="3" fontId="19" fillId="0" borderId="13" xfId="211" applyNumberFormat="1" applyFont="1" applyBorder="1">
      <alignment/>
      <protection/>
    </xf>
    <xf numFmtId="4" fontId="19" fillId="0" borderId="12" xfId="209" applyFont="1" applyBorder="1" applyAlignment="1">
      <alignment horizontal="left" wrapText="1"/>
      <protection/>
    </xf>
    <xf numFmtId="3" fontId="19" fillId="0" borderId="12" xfId="211" applyNumberFormat="1" applyFont="1" applyBorder="1">
      <alignment/>
      <protection/>
    </xf>
    <xf numFmtId="3" fontId="19" fillId="0" borderId="12" xfId="209" applyNumberFormat="1" applyFont="1" applyBorder="1">
      <alignment/>
      <protection/>
    </xf>
    <xf numFmtId="4" fontId="44" fillId="0" borderId="13" xfId="214" applyNumberFormat="1" applyFont="1" applyBorder="1" applyAlignment="1">
      <alignment horizontal="center"/>
      <protection/>
    </xf>
    <xf numFmtId="4" fontId="19" fillId="0" borderId="12" xfId="209" applyFont="1" applyBorder="1">
      <alignment/>
      <protection/>
    </xf>
    <xf numFmtId="3" fontId="19" fillId="0" borderId="13" xfId="181" applyNumberFormat="1" applyFont="1" applyBorder="1">
      <alignment/>
      <protection/>
    </xf>
    <xf numFmtId="4" fontId="19" fillId="0" borderId="0" xfId="209" applyFont="1" applyFill="1">
      <alignment/>
      <protection/>
    </xf>
    <xf numFmtId="4" fontId="19" fillId="0" borderId="0" xfId="209" applyFont="1" applyAlignment="1">
      <alignment horizontal="right"/>
      <protection/>
    </xf>
    <xf numFmtId="4" fontId="19" fillId="0" borderId="0" xfId="209" applyFont="1" applyFill="1" applyAlignment="1">
      <alignment/>
      <protection/>
    </xf>
    <xf numFmtId="0" fontId="19" fillId="0" borderId="0" xfId="215" applyFont="1">
      <alignment/>
      <protection/>
    </xf>
    <xf numFmtId="0" fontId="19" fillId="0" borderId="0" xfId="215" applyFont="1" applyFill="1">
      <alignment/>
      <protection/>
    </xf>
    <xf numFmtId="0" fontId="18" fillId="0" borderId="0" xfId="212">
      <alignment/>
      <protection/>
    </xf>
    <xf numFmtId="0" fontId="45" fillId="0" borderId="0" xfId="212" applyFont="1" applyAlignment="1">
      <alignment horizontal="right"/>
      <protection/>
    </xf>
    <xf numFmtId="0" fontId="46" fillId="0" borderId="0" xfId="212" applyFont="1" applyAlignment="1">
      <alignment horizontal="centerContinuous"/>
      <protection/>
    </xf>
    <xf numFmtId="0" fontId="47" fillId="0" borderId="0" xfId="212" applyFont="1" applyAlignment="1">
      <alignment horizontal="centerContinuous"/>
      <protection/>
    </xf>
    <xf numFmtId="0" fontId="18" fillId="0" borderId="0" xfId="212" applyAlignment="1">
      <alignment horizontal="centerContinuous"/>
      <protection/>
    </xf>
    <xf numFmtId="0" fontId="48" fillId="0" borderId="0" xfId="212" applyFont="1" applyAlignment="1">
      <alignment horizontal="centerContinuous"/>
      <protection/>
    </xf>
    <xf numFmtId="0" fontId="45" fillId="0" borderId="0" xfId="212" applyFont="1">
      <alignment/>
      <protection/>
    </xf>
    <xf numFmtId="0" fontId="45" fillId="0" borderId="0" xfId="212" applyFont="1" applyAlignment="1">
      <alignment horizontal="right"/>
      <protection/>
    </xf>
    <xf numFmtId="0" fontId="49" fillId="0" borderId="0" xfId="212" applyFont="1" applyAlignment="1">
      <alignment horizontal="right"/>
      <protection/>
    </xf>
    <xf numFmtId="0" fontId="50" fillId="0" borderId="19" xfId="212" applyFont="1" applyBorder="1" applyAlignment="1">
      <alignment horizontal="center"/>
      <protection/>
    </xf>
    <xf numFmtId="0" fontId="50" fillId="0" borderId="20" xfId="212" applyFont="1" applyBorder="1" applyAlignment="1">
      <alignment horizontal="centerContinuous"/>
      <protection/>
    </xf>
    <xf numFmtId="0" fontId="50" fillId="0" borderId="21" xfId="212" applyFont="1" applyBorder="1" applyAlignment="1">
      <alignment horizontal="centerContinuous"/>
      <protection/>
    </xf>
    <xf numFmtId="0" fontId="50" fillId="0" borderId="22" xfId="212" applyFont="1" applyBorder="1" applyAlignment="1">
      <alignment horizontal="centerContinuous"/>
      <protection/>
    </xf>
    <xf numFmtId="0" fontId="50" fillId="0" borderId="23" xfId="212" applyFont="1" applyBorder="1" applyAlignment="1">
      <alignment horizontal="center"/>
      <protection/>
    </xf>
    <xf numFmtId="0" fontId="50" fillId="0" borderId="24" xfId="212" applyFont="1" applyBorder="1" applyAlignment="1">
      <alignment horizontal="center"/>
      <protection/>
    </xf>
    <xf numFmtId="0" fontId="50" fillId="0" borderId="25" xfId="212" applyFont="1" applyBorder="1" applyAlignment="1">
      <alignment horizontal="center"/>
      <protection/>
    </xf>
    <xf numFmtId="0" fontId="50" fillId="0" borderId="26" xfId="212" applyFont="1" applyBorder="1">
      <alignment/>
      <protection/>
    </xf>
    <xf numFmtId="0" fontId="50" fillId="0" borderId="16" xfId="212" applyFont="1" applyBorder="1" applyAlignment="1">
      <alignment horizontal="center"/>
      <protection/>
    </xf>
    <xf numFmtId="0" fontId="50" fillId="0" borderId="27" xfId="212" applyFont="1" applyBorder="1" applyAlignment="1">
      <alignment/>
      <protection/>
    </xf>
    <xf numFmtId="0" fontId="50" fillId="0" borderId="27" xfId="212" applyFont="1" applyBorder="1">
      <alignment/>
      <protection/>
    </xf>
    <xf numFmtId="0" fontId="50" fillId="0" borderId="27" xfId="212" applyFont="1" applyBorder="1" applyAlignment="1">
      <alignment horizontal="center"/>
      <protection/>
    </xf>
    <xf numFmtId="0" fontId="18" fillId="0" borderId="28" xfId="212" applyBorder="1" applyAlignment="1">
      <alignment horizontal="center"/>
      <protection/>
    </xf>
    <xf numFmtId="0" fontId="50" fillId="0" borderId="25" xfId="212" applyFont="1" applyBorder="1">
      <alignment/>
      <protection/>
    </xf>
    <xf numFmtId="0" fontId="50" fillId="0" borderId="27" xfId="212" applyFont="1" applyBorder="1" applyAlignment="1">
      <alignment horizontal="left"/>
      <protection/>
    </xf>
    <xf numFmtId="0" fontId="50" fillId="0" borderId="28" xfId="212" applyFont="1" applyBorder="1">
      <alignment/>
      <protection/>
    </xf>
    <xf numFmtId="0" fontId="50" fillId="0" borderId="27" xfId="212" applyFont="1" applyBorder="1" applyAlignment="1">
      <alignment horizontal="center"/>
      <protection/>
    </xf>
    <xf numFmtId="0" fontId="49" fillId="0" borderId="27" xfId="212" applyFont="1" applyBorder="1" applyAlignment="1">
      <alignment horizontal="center"/>
      <protection/>
    </xf>
    <xf numFmtId="0" fontId="50" fillId="0" borderId="29" xfId="212" applyFont="1" applyBorder="1">
      <alignment/>
      <protection/>
    </xf>
    <xf numFmtId="0" fontId="50" fillId="0" borderId="30" xfId="212" applyFont="1" applyBorder="1">
      <alignment/>
      <protection/>
    </xf>
    <xf numFmtId="0" fontId="50" fillId="0" borderId="31" xfId="212" applyFont="1" applyBorder="1" applyAlignment="1">
      <alignment horizontal="left"/>
      <protection/>
    </xf>
    <xf numFmtId="0" fontId="50" fillId="0" borderId="31" xfId="212" applyFont="1" applyBorder="1">
      <alignment/>
      <protection/>
    </xf>
    <xf numFmtId="49" fontId="50" fillId="0" borderId="27" xfId="212" applyNumberFormat="1" applyFont="1" applyBorder="1" applyAlignment="1">
      <alignment horizontal="center"/>
      <protection/>
    </xf>
    <xf numFmtId="49" fontId="50" fillId="0" borderId="31" xfId="212" applyNumberFormat="1" applyFont="1" applyBorder="1" applyAlignment="1">
      <alignment horizontal="center"/>
      <protection/>
    </xf>
    <xf numFmtId="0" fontId="18" fillId="0" borderId="31" xfId="212" applyFont="1" applyBorder="1" applyAlignment="1">
      <alignment horizontal="center"/>
      <protection/>
    </xf>
    <xf numFmtId="0" fontId="18" fillId="0" borderId="32" xfId="212" applyBorder="1" applyAlignment="1">
      <alignment horizontal="center"/>
      <protection/>
    </xf>
    <xf numFmtId="0" fontId="49" fillId="0" borderId="33" xfId="212" applyFont="1" applyBorder="1" applyAlignment="1">
      <alignment horizontal="center"/>
      <protection/>
    </xf>
    <xf numFmtId="0" fontId="49" fillId="0" borderId="34" xfId="212" applyFont="1" applyBorder="1" applyAlignment="1">
      <alignment horizontal="center"/>
      <protection/>
    </xf>
    <xf numFmtId="0" fontId="49" fillId="0" borderId="35" xfId="212" applyFont="1" applyBorder="1" applyAlignment="1">
      <alignment horizontal="center"/>
      <protection/>
    </xf>
    <xf numFmtId="0" fontId="46" fillId="0" borderId="28" xfId="213" applyFont="1" applyBorder="1" applyAlignment="1">
      <alignment horizontal="center"/>
      <protection/>
    </xf>
    <xf numFmtId="49" fontId="46" fillId="0" borderId="25" xfId="213" applyNumberFormat="1" applyFont="1" applyBorder="1" applyAlignment="1">
      <alignment horizontal="center"/>
      <protection/>
    </xf>
    <xf numFmtId="49" fontId="46" fillId="0" borderId="26" xfId="213" applyNumberFormat="1" applyFont="1" applyBorder="1" applyAlignment="1">
      <alignment horizontal="center"/>
      <protection/>
    </xf>
    <xf numFmtId="49" fontId="46" fillId="0" borderId="26" xfId="213" applyNumberFormat="1" applyFont="1" applyBorder="1" applyAlignment="1">
      <alignment horizontal="center" vertical="top"/>
      <protection/>
    </xf>
    <xf numFmtId="0" fontId="48" fillId="0" borderId="27" xfId="213" applyFont="1" applyBorder="1" applyAlignment="1">
      <alignment horizontal="center"/>
      <protection/>
    </xf>
    <xf numFmtId="0" fontId="46" fillId="0" borderId="27" xfId="213" applyFont="1" applyBorder="1" applyAlignment="1">
      <alignment horizontal="left"/>
      <protection/>
    </xf>
    <xf numFmtId="164" fontId="46" fillId="0" borderId="27" xfId="213" applyNumberFormat="1" applyFont="1" applyBorder="1" applyAlignment="1">
      <alignment/>
      <protection/>
    </xf>
    <xf numFmtId="166" fontId="46" fillId="0" borderId="27" xfId="212" applyNumberFormat="1" applyFont="1" applyBorder="1" applyAlignment="1">
      <alignment/>
      <protection/>
    </xf>
    <xf numFmtId="0" fontId="39" fillId="0" borderId="28" xfId="213" applyFont="1" applyBorder="1" applyAlignment="1">
      <alignment horizontal="center"/>
      <protection/>
    </xf>
    <xf numFmtId="0" fontId="45" fillId="0" borderId="25" xfId="213" applyFont="1" applyBorder="1">
      <alignment/>
      <protection/>
    </xf>
    <xf numFmtId="49" fontId="39" fillId="0" borderId="26" xfId="213" applyNumberFormat="1" applyFont="1" applyBorder="1" applyAlignment="1">
      <alignment horizontal="center"/>
      <protection/>
    </xf>
    <xf numFmtId="49" fontId="39" fillId="0" borderId="27" xfId="213" applyNumberFormat="1" applyFont="1" applyBorder="1" applyAlignment="1">
      <alignment horizontal="left"/>
      <protection/>
    </xf>
    <xf numFmtId="0" fontId="39" fillId="0" borderId="27" xfId="213" applyFont="1" applyBorder="1" applyAlignment="1">
      <alignment/>
      <protection/>
    </xf>
    <xf numFmtId="164" fontId="39" fillId="0" borderId="27" xfId="212" applyNumberFormat="1" applyFont="1" applyBorder="1" applyAlignment="1">
      <alignment/>
      <protection/>
    </xf>
    <xf numFmtId="166" fontId="39" fillId="0" borderId="27" xfId="212" applyNumberFormat="1" applyFont="1" applyBorder="1" applyAlignment="1">
      <alignment/>
      <protection/>
    </xf>
    <xf numFmtId="0" fontId="51" fillId="0" borderId="28" xfId="213" applyFont="1" applyBorder="1" applyAlignment="1">
      <alignment horizontal="center"/>
      <protection/>
    </xf>
    <xf numFmtId="49" fontId="51" fillId="0" borderId="26" xfId="213" applyNumberFormat="1" applyFont="1" applyBorder="1" applyAlignment="1">
      <alignment horizontal="center"/>
      <protection/>
    </xf>
    <xf numFmtId="49" fontId="51" fillId="0" borderId="27" xfId="213" applyNumberFormat="1" applyFont="1" applyBorder="1" applyAlignment="1">
      <alignment horizontal="left"/>
      <protection/>
    </xf>
    <xf numFmtId="0" fontId="51" fillId="0" borderId="27" xfId="213" applyFont="1" applyBorder="1" applyAlignment="1">
      <alignment/>
      <protection/>
    </xf>
    <xf numFmtId="164" fontId="51" fillId="0" borderId="27" xfId="212" applyNumberFormat="1" applyFont="1" applyBorder="1" applyAlignment="1">
      <alignment/>
      <protection/>
    </xf>
    <xf numFmtId="166" fontId="51" fillId="0" borderId="27" xfId="212" applyNumberFormat="1" applyFont="1" applyBorder="1" applyAlignment="1">
      <alignment/>
      <protection/>
    </xf>
    <xf numFmtId="0" fontId="49" fillId="0" borderId="28" xfId="213" applyFont="1" applyBorder="1" applyAlignment="1">
      <alignment horizontal="center"/>
      <protection/>
    </xf>
    <xf numFmtId="0" fontId="49" fillId="0" borderId="25" xfId="212" applyFont="1" applyBorder="1">
      <alignment/>
      <protection/>
    </xf>
    <xf numFmtId="0" fontId="49" fillId="0" borderId="26" xfId="212" applyFont="1" applyBorder="1">
      <alignment/>
      <protection/>
    </xf>
    <xf numFmtId="0" fontId="49" fillId="0" borderId="26" xfId="212" applyFont="1" applyBorder="1" applyAlignment="1">
      <alignment horizontal="center"/>
      <protection/>
    </xf>
    <xf numFmtId="49" fontId="49" fillId="0" borderId="27" xfId="212" applyNumberFormat="1" applyFont="1" applyBorder="1" applyAlignment="1">
      <alignment horizontal="center"/>
      <protection/>
    </xf>
    <xf numFmtId="49" fontId="49" fillId="0" borderId="27" xfId="212" applyNumberFormat="1" applyFont="1" applyBorder="1" applyAlignment="1">
      <alignment/>
      <protection/>
    </xf>
    <xf numFmtId="164" fontId="49" fillId="0" borderId="27" xfId="212" applyNumberFormat="1" applyFont="1" applyBorder="1" applyAlignment="1">
      <alignment/>
      <protection/>
    </xf>
    <xf numFmtId="166" fontId="49" fillId="0" borderId="27" xfId="212" applyNumberFormat="1" applyFont="1" applyBorder="1" applyAlignment="1">
      <alignment/>
      <protection/>
    </xf>
    <xf numFmtId="0" fontId="49" fillId="0" borderId="25" xfId="213" applyFont="1" applyBorder="1">
      <alignment/>
      <protection/>
    </xf>
    <xf numFmtId="49" fontId="39" fillId="0" borderId="26" xfId="213" applyNumberFormat="1" applyFont="1" applyBorder="1" applyAlignment="1">
      <alignment horizontal="center"/>
      <protection/>
    </xf>
    <xf numFmtId="49" fontId="39" fillId="0" borderId="27" xfId="213" applyNumberFormat="1" applyFont="1" applyBorder="1" applyAlignment="1">
      <alignment horizontal="left"/>
      <protection/>
    </xf>
    <xf numFmtId="0" fontId="39" fillId="0" borderId="27" xfId="213" applyFont="1" applyBorder="1" applyAlignment="1">
      <alignment/>
      <protection/>
    </xf>
    <xf numFmtId="164" fontId="39" fillId="0" borderId="27" xfId="212" applyNumberFormat="1" applyFont="1" applyBorder="1" applyAlignment="1">
      <alignment/>
      <protection/>
    </xf>
    <xf numFmtId="164" fontId="39" fillId="0" borderId="27" xfId="212" applyNumberFormat="1" applyFont="1" applyFill="1" applyBorder="1" applyAlignment="1">
      <alignment/>
      <protection/>
    </xf>
    <xf numFmtId="49" fontId="39" fillId="0" borderId="26" xfId="213" applyNumberFormat="1" applyFont="1" applyFill="1" applyBorder="1" applyAlignment="1" applyProtection="1">
      <alignment horizontal="center"/>
      <protection locked="0"/>
    </xf>
    <xf numFmtId="49" fontId="39" fillId="0" borderId="27" xfId="213" applyNumberFormat="1" applyFont="1" applyBorder="1" applyAlignment="1">
      <alignment horizontal="center"/>
      <protection/>
    </xf>
    <xf numFmtId="164" fontId="39" fillId="0" borderId="27" xfId="213" applyNumberFormat="1" applyFont="1" applyBorder="1" applyAlignment="1">
      <alignment/>
      <protection/>
    </xf>
    <xf numFmtId="0" fontId="49" fillId="0" borderId="25" xfId="213" applyFont="1" applyBorder="1">
      <alignment/>
      <protection/>
    </xf>
    <xf numFmtId="49" fontId="49" fillId="0" borderId="26" xfId="213" applyNumberFormat="1" applyFont="1" applyFill="1" applyBorder="1" applyAlignment="1" applyProtection="1">
      <alignment horizontal="center"/>
      <protection locked="0"/>
    </xf>
    <xf numFmtId="49" fontId="51" fillId="0" borderId="27" xfId="213" applyNumberFormat="1" applyFont="1" applyBorder="1" applyAlignment="1">
      <alignment horizontal="center"/>
      <protection/>
    </xf>
    <xf numFmtId="164" fontId="51" fillId="0" borderId="27" xfId="213" applyNumberFormat="1" applyFont="1" applyBorder="1" applyAlignment="1">
      <alignment/>
      <protection/>
    </xf>
    <xf numFmtId="49" fontId="49" fillId="0" borderId="0" xfId="213" applyNumberFormat="1" applyFont="1" applyFill="1" applyBorder="1" applyAlignment="1" applyProtection="1">
      <alignment horizontal="center"/>
      <protection locked="0"/>
    </xf>
    <xf numFmtId="1" fontId="18" fillId="0" borderId="14" xfId="212" applyNumberFormat="1" applyFont="1" applyFill="1" applyBorder="1" applyAlignment="1">
      <alignment horizontal="left" vertical="top" wrapText="1"/>
      <protection/>
    </xf>
    <xf numFmtId="1" fontId="49" fillId="0" borderId="14" xfId="212" applyNumberFormat="1" applyFont="1" applyFill="1" applyBorder="1" applyAlignment="1">
      <alignment horizontal="center"/>
      <protection/>
    </xf>
    <xf numFmtId="0" fontId="49" fillId="0" borderId="28" xfId="212" applyFont="1" applyBorder="1" applyAlignment="1">
      <alignment/>
      <protection/>
    </xf>
    <xf numFmtId="164" fontId="49" fillId="0" borderId="27" xfId="213" applyNumberFormat="1" applyFont="1" applyBorder="1" applyAlignment="1">
      <alignment/>
      <protection/>
    </xf>
    <xf numFmtId="49" fontId="52" fillId="0" borderId="0" xfId="213" applyNumberFormat="1" applyFont="1" applyBorder="1" applyAlignment="1">
      <alignment horizontal="center"/>
      <protection/>
    </xf>
    <xf numFmtId="1" fontId="49" fillId="0" borderId="36" xfId="212" applyNumberFormat="1" applyFont="1" applyFill="1" applyBorder="1" applyAlignment="1">
      <alignment horizontal="center"/>
      <protection/>
    </xf>
    <xf numFmtId="49" fontId="49" fillId="0" borderId="28" xfId="212" applyNumberFormat="1" applyFont="1" applyBorder="1" applyAlignment="1">
      <alignment/>
      <protection/>
    </xf>
    <xf numFmtId="0" fontId="49" fillId="0" borderId="28" xfId="212" applyNumberFormat="1" applyFont="1" applyFill="1" applyBorder="1" applyAlignment="1">
      <alignment horizontal="left"/>
      <protection/>
    </xf>
    <xf numFmtId="49" fontId="49" fillId="0" borderId="26" xfId="213" applyNumberFormat="1" applyFont="1" applyBorder="1" applyAlignment="1">
      <alignment horizontal="center"/>
      <protection/>
    </xf>
    <xf numFmtId="49" fontId="49" fillId="0" borderId="27" xfId="213" applyNumberFormat="1" applyFont="1" applyBorder="1" applyAlignment="1">
      <alignment horizontal="center"/>
      <protection/>
    </xf>
    <xf numFmtId="0" fontId="49" fillId="0" borderId="27" xfId="213" applyFont="1" applyBorder="1" applyAlignment="1">
      <alignment/>
      <protection/>
    </xf>
    <xf numFmtId="164" fontId="49" fillId="0" borderId="27" xfId="212" applyNumberFormat="1" applyFont="1" applyBorder="1" applyAlignment="1">
      <alignment/>
      <protection/>
    </xf>
    <xf numFmtId="49" fontId="49" fillId="0" borderId="27" xfId="212" applyNumberFormat="1" applyFont="1" applyBorder="1" applyAlignment="1">
      <alignment/>
      <protection/>
    </xf>
    <xf numFmtId="49" fontId="49" fillId="0" borderId="0" xfId="213" applyNumberFormat="1" applyFont="1" applyBorder="1" applyAlignment="1">
      <alignment horizontal="center"/>
      <protection/>
    </xf>
    <xf numFmtId="49" fontId="49" fillId="0" borderId="36" xfId="213" applyNumberFormat="1" applyFont="1" applyBorder="1" applyAlignment="1">
      <alignment horizontal="center"/>
      <protection/>
    </xf>
    <xf numFmtId="0" fontId="49" fillId="0" borderId="27" xfId="212" applyFont="1" applyBorder="1" applyAlignment="1">
      <alignment/>
      <protection/>
    </xf>
    <xf numFmtId="49" fontId="51" fillId="0" borderId="36" xfId="213" applyNumberFormat="1" applyFont="1" applyBorder="1" applyAlignment="1">
      <alignment horizontal="center"/>
      <protection/>
    </xf>
    <xf numFmtId="166" fontId="49" fillId="0" borderId="27" xfId="212" applyNumberFormat="1" applyFont="1" applyBorder="1" applyAlignment="1">
      <alignment/>
      <protection/>
    </xf>
    <xf numFmtId="49" fontId="51" fillId="0" borderId="0" xfId="213" applyNumberFormat="1" applyFont="1" applyBorder="1" applyAlignment="1">
      <alignment horizontal="center"/>
      <protection/>
    </xf>
    <xf numFmtId="0" fontId="49" fillId="0" borderId="27" xfId="212" applyFont="1" applyFill="1" applyBorder="1" applyAlignment="1">
      <alignment/>
      <protection/>
    </xf>
    <xf numFmtId="164" fontId="49" fillId="0" borderId="27" xfId="213" applyNumberFormat="1" applyFont="1" applyFill="1" applyBorder="1" applyAlignment="1">
      <alignment/>
      <protection/>
    </xf>
    <xf numFmtId="164" fontId="39" fillId="0" borderId="27" xfId="213" applyNumberFormat="1" applyFont="1" applyBorder="1" applyAlignment="1">
      <alignment/>
      <protection/>
    </xf>
    <xf numFmtId="0" fontId="18" fillId="0" borderId="37" xfId="212" applyBorder="1">
      <alignment/>
      <protection/>
    </xf>
    <xf numFmtId="0" fontId="18" fillId="0" borderId="29" xfId="212" applyBorder="1" applyAlignment="1">
      <alignment wrapText="1"/>
      <protection/>
    </xf>
    <xf numFmtId="0" fontId="18" fillId="0" borderId="30" xfId="212" applyBorder="1" applyAlignment="1">
      <alignment wrapText="1"/>
      <protection/>
    </xf>
    <xf numFmtId="0" fontId="53" fillId="0" borderId="31" xfId="212" applyFont="1" applyBorder="1" applyAlignment="1">
      <alignment horizontal="left" wrapText="1"/>
      <protection/>
    </xf>
    <xf numFmtId="0" fontId="53" fillId="0" borderId="31" xfId="212" applyFont="1" applyBorder="1" applyAlignment="1">
      <alignment wrapText="1"/>
      <protection/>
    </xf>
    <xf numFmtId="164" fontId="18" fillId="0" borderId="31" xfId="212" applyNumberFormat="1" applyBorder="1" applyAlignment="1">
      <alignment/>
      <protection/>
    </xf>
    <xf numFmtId="166" fontId="51" fillId="0" borderId="37" xfId="212" applyNumberFormat="1" applyFont="1" applyBorder="1" applyAlignment="1">
      <alignment/>
      <protection/>
    </xf>
    <xf numFmtId="0" fontId="18" fillId="0" borderId="0" xfId="212" applyAlignment="1">
      <alignment wrapText="1"/>
      <protection/>
    </xf>
    <xf numFmtId="164" fontId="18" fillId="0" borderId="0" xfId="212" applyNumberFormat="1">
      <alignment/>
      <protection/>
    </xf>
    <xf numFmtId="0" fontId="20" fillId="0" borderId="0" xfId="210" applyFill="1">
      <alignment/>
      <protection/>
    </xf>
    <xf numFmtId="0" fontId="43" fillId="0" borderId="0" xfId="208" applyFont="1" applyFill="1" applyBorder="1" applyAlignment="1">
      <alignment horizontal="centerContinuous"/>
      <protection/>
    </xf>
    <xf numFmtId="0" fontId="43" fillId="0" borderId="0" xfId="208" applyFont="1" applyFill="1" applyBorder="1" applyAlignment="1">
      <alignment horizontal="centerContinuous"/>
      <protection/>
    </xf>
    <xf numFmtId="0" fontId="20" fillId="0" borderId="0" xfId="208" applyFont="1" applyFill="1" applyBorder="1" applyAlignment="1">
      <alignment horizontal="centerContinuous"/>
      <protection/>
    </xf>
    <xf numFmtId="0" fontId="20" fillId="0" borderId="0" xfId="208" applyFill="1" applyBorder="1" applyAlignment="1">
      <alignment horizontal="centerContinuous"/>
      <protection/>
    </xf>
    <xf numFmtId="0" fontId="20" fillId="0" borderId="0" xfId="208" applyFill="1">
      <alignment/>
      <protection/>
    </xf>
    <xf numFmtId="0" fontId="54" fillId="0" borderId="0" xfId="210" applyFont="1" applyFill="1" applyBorder="1">
      <alignment/>
      <protection/>
    </xf>
    <xf numFmtId="0" fontId="20" fillId="0" borderId="0" xfId="210" applyFill="1" applyBorder="1">
      <alignment/>
      <protection/>
    </xf>
    <xf numFmtId="0" fontId="20" fillId="0" borderId="0" xfId="210" applyFont="1" applyFill="1" applyBorder="1">
      <alignment/>
      <protection/>
    </xf>
    <xf numFmtId="0" fontId="20" fillId="0" borderId="0" xfId="208" applyFill="1" applyBorder="1" applyAlignment="1">
      <alignment horizontal="right"/>
      <protection/>
    </xf>
    <xf numFmtId="49" fontId="44" fillId="0" borderId="32" xfId="210" applyNumberFormat="1" applyFont="1" applyFill="1" applyBorder="1" applyAlignment="1">
      <alignment horizontal="left"/>
      <protection/>
    </xf>
    <xf numFmtId="49" fontId="44" fillId="0" borderId="32" xfId="210" applyNumberFormat="1" applyFont="1" applyFill="1" applyBorder="1" applyAlignment="1">
      <alignment horizontal="center"/>
      <protection/>
    </xf>
    <xf numFmtId="49" fontId="44" fillId="0" borderId="32" xfId="210" applyNumberFormat="1" applyFont="1" applyFill="1" applyBorder="1" applyAlignment="1">
      <alignment horizontal="center"/>
      <protection/>
    </xf>
    <xf numFmtId="49" fontId="23" fillId="0" borderId="28" xfId="210" applyNumberFormat="1" applyFont="1" applyFill="1" applyBorder="1" applyAlignment="1">
      <alignment horizontal="left"/>
      <protection/>
    </xf>
    <xf numFmtId="172" fontId="20" fillId="0" borderId="14" xfId="208" applyNumberFormat="1" applyFill="1" applyBorder="1">
      <alignment/>
      <protection/>
    </xf>
    <xf numFmtId="172" fontId="20" fillId="0" borderId="28" xfId="210" applyNumberFormat="1" applyFont="1" applyFill="1" applyBorder="1">
      <alignment/>
      <protection/>
    </xf>
    <xf numFmtId="49" fontId="20" fillId="0" borderId="28" xfId="210" applyNumberFormat="1" applyFill="1" applyBorder="1" applyAlignment="1">
      <alignment horizontal="left"/>
      <protection/>
    </xf>
    <xf numFmtId="173" fontId="20" fillId="0" borderId="14" xfId="208" applyNumberFormat="1" applyFill="1" applyBorder="1">
      <alignment/>
      <protection/>
    </xf>
    <xf numFmtId="173" fontId="20" fillId="0" borderId="28" xfId="210" applyNumberFormat="1" applyFont="1" applyFill="1" applyBorder="1">
      <alignment/>
      <protection/>
    </xf>
    <xf numFmtId="49" fontId="20" fillId="0" borderId="28" xfId="210" applyNumberFormat="1" applyFont="1" applyFill="1" applyBorder="1" applyAlignment="1">
      <alignment horizontal="left"/>
      <protection/>
    </xf>
    <xf numFmtId="49" fontId="20" fillId="0" borderId="28" xfId="210" applyNumberFormat="1" applyFont="1" applyFill="1" applyBorder="1" applyAlignment="1">
      <alignment horizontal="left"/>
      <protection/>
    </xf>
    <xf numFmtId="173" fontId="23" fillId="0" borderId="28" xfId="210" applyNumberFormat="1" applyFont="1" applyFill="1" applyBorder="1">
      <alignment/>
      <protection/>
    </xf>
    <xf numFmtId="49" fontId="20" fillId="0" borderId="24" xfId="210" applyNumberFormat="1" applyFont="1" applyFill="1" applyBorder="1" applyAlignment="1">
      <alignment horizontal="left"/>
      <protection/>
    </xf>
    <xf numFmtId="174" fontId="20" fillId="0" borderId="14" xfId="208" applyNumberFormat="1" applyFont="1" applyFill="1" applyBorder="1">
      <alignment/>
      <protection/>
    </xf>
    <xf numFmtId="174" fontId="20" fillId="0" borderId="28" xfId="210" applyNumberFormat="1" applyFont="1" applyFill="1" applyBorder="1">
      <alignment/>
      <protection/>
    </xf>
    <xf numFmtId="172" fontId="20" fillId="0" borderId="38" xfId="210" applyNumberFormat="1" applyFont="1" applyFill="1" applyBorder="1">
      <alignment/>
      <protection/>
    </xf>
    <xf numFmtId="174" fontId="20" fillId="0" borderId="24" xfId="210" applyNumberFormat="1" applyFont="1" applyFill="1" applyBorder="1">
      <alignment/>
      <protection/>
    </xf>
    <xf numFmtId="174" fontId="20" fillId="0" borderId="38" xfId="210" applyNumberFormat="1" applyFont="1" applyFill="1" applyBorder="1">
      <alignment/>
      <protection/>
    </xf>
    <xf numFmtId="49" fontId="20" fillId="0" borderId="37" xfId="210" applyNumberFormat="1" applyFont="1" applyFill="1" applyBorder="1" applyAlignment="1">
      <alignment horizontal="left"/>
      <protection/>
    </xf>
    <xf numFmtId="174" fontId="20" fillId="0" borderId="37" xfId="210" applyNumberFormat="1" applyFont="1" applyFill="1" applyBorder="1">
      <alignment/>
      <protection/>
    </xf>
    <xf numFmtId="0" fontId="20" fillId="0" borderId="0" xfId="208" applyFont="1" applyFill="1">
      <alignment/>
      <protection/>
    </xf>
    <xf numFmtId="0" fontId="19" fillId="0" borderId="16" xfId="216" applyFont="1" applyBorder="1" applyAlignment="1">
      <alignment horizontal="center" wrapText="1"/>
      <protection/>
    </xf>
    <xf numFmtId="0" fontId="19" fillId="0" borderId="14" xfId="216" applyFont="1" applyBorder="1" applyAlignment="1">
      <alignment horizontal="center" wrapText="1"/>
      <protection/>
    </xf>
    <xf numFmtId="0" fontId="19" fillId="0" borderId="12" xfId="216" applyFont="1" applyBorder="1" applyAlignment="1">
      <alignment horizontal="center" wrapText="1"/>
      <protection/>
    </xf>
    <xf numFmtId="0" fontId="19" fillId="0" borderId="13" xfId="216" applyFont="1" applyBorder="1" applyAlignment="1">
      <alignment horizontal="center" wrapText="1"/>
      <protection/>
    </xf>
    <xf numFmtId="4" fontId="19" fillId="0" borderId="0" xfId="209" applyFont="1" applyAlignment="1">
      <alignment horizontal="left"/>
      <protection/>
    </xf>
    <xf numFmtId="4" fontId="19" fillId="0" borderId="16" xfId="209" applyFont="1" applyBorder="1" applyAlignment="1">
      <alignment horizontal="center"/>
      <protection/>
    </xf>
    <xf numFmtId="4" fontId="19" fillId="0" borderId="14" xfId="209" applyFont="1" applyBorder="1" applyAlignment="1">
      <alignment horizontal="center"/>
      <protection/>
    </xf>
    <xf numFmtId="4" fontId="19" fillId="0" borderId="12" xfId="209" applyFont="1" applyBorder="1" applyAlignment="1">
      <alignment horizontal="center"/>
      <protection/>
    </xf>
    <xf numFmtId="4" fontId="19" fillId="0" borderId="16" xfId="209" applyFont="1" applyBorder="1" applyAlignment="1">
      <alignment horizontal="center" wrapText="1"/>
      <protection/>
    </xf>
    <xf numFmtId="4" fontId="19" fillId="0" borderId="14" xfId="209" applyFont="1" applyBorder="1" applyAlignment="1">
      <alignment horizontal="center" wrapText="1"/>
      <protection/>
    </xf>
    <xf numFmtId="4" fontId="19" fillId="0" borderId="12" xfId="209" applyFont="1" applyBorder="1" applyAlignment="1">
      <alignment horizontal="center" wrapText="1"/>
      <protection/>
    </xf>
    <xf numFmtId="4" fontId="19" fillId="0" borderId="39" xfId="209" applyFont="1" applyBorder="1" applyAlignment="1">
      <alignment horizontal="center" wrapText="1"/>
      <protection/>
    </xf>
    <xf numFmtId="4" fontId="19" fillId="0" borderId="40" xfId="209" applyFont="1" applyBorder="1" applyAlignment="1">
      <alignment horizontal="center" wrapText="1"/>
      <protection/>
    </xf>
    <xf numFmtId="4" fontId="19" fillId="0" borderId="17" xfId="209" applyFont="1" applyBorder="1" applyAlignment="1">
      <alignment horizontal="center" wrapText="1"/>
      <protection/>
    </xf>
    <xf numFmtId="4" fontId="19" fillId="0" borderId="41" xfId="209" applyFont="1" applyBorder="1" applyAlignment="1">
      <alignment horizontal="center" wrapText="1"/>
      <protection/>
    </xf>
    <xf numFmtId="0" fontId="19" fillId="0" borderId="18" xfId="216" applyFont="1" applyBorder="1" applyAlignment="1">
      <alignment horizontal="center"/>
      <protection/>
    </xf>
    <xf numFmtId="0" fontId="19" fillId="0" borderId="42" xfId="216" applyFont="1" applyBorder="1" applyAlignment="1">
      <alignment horizontal="center"/>
      <protection/>
    </xf>
    <xf numFmtId="0" fontId="19" fillId="0" borderId="18" xfId="218" applyFont="1" applyBorder="1" applyAlignment="1">
      <alignment horizontal="center"/>
      <protection/>
    </xf>
    <xf numFmtId="0" fontId="19" fillId="0" borderId="13" xfId="218" applyFont="1" applyBorder="1" applyAlignment="1">
      <alignment horizontal="center"/>
      <protection/>
    </xf>
    <xf numFmtId="0" fontId="19" fillId="0" borderId="18" xfId="218" applyFont="1" applyBorder="1" applyAlignment="1">
      <alignment horizontal="center" wrapText="1"/>
      <protection/>
    </xf>
    <xf numFmtId="0" fontId="19" fillId="0" borderId="43" xfId="218" applyFont="1" applyBorder="1" applyAlignment="1">
      <alignment horizontal="center" wrapText="1"/>
      <protection/>
    </xf>
    <xf numFmtId="0" fontId="19" fillId="0" borderId="42" xfId="218" applyFont="1" applyBorder="1" applyAlignment="1">
      <alignment horizontal="center" wrapText="1"/>
      <protection/>
    </xf>
    <xf numFmtId="0" fontId="19" fillId="0" borderId="14" xfId="218" applyFont="1" applyBorder="1" applyAlignment="1">
      <alignment horizontal="center" wrapText="1"/>
      <protection/>
    </xf>
    <xf numFmtId="0" fontId="19" fillId="0" borderId="12" xfId="218" applyFont="1" applyBorder="1" applyAlignment="1">
      <alignment horizontal="center" wrapText="1"/>
      <protection/>
    </xf>
    <xf numFmtId="0" fontId="19" fillId="0" borderId="39" xfId="218" applyFont="1" applyBorder="1" applyAlignment="1">
      <alignment horizontal="center" wrapText="1"/>
      <protection/>
    </xf>
    <xf numFmtId="0" fontId="19" fillId="0" borderId="40" xfId="218" applyFont="1" applyBorder="1" applyAlignment="1">
      <alignment horizontal="center" wrapText="1"/>
      <protection/>
    </xf>
    <xf numFmtId="0" fontId="19" fillId="0" borderId="17" xfId="218" applyFont="1" applyBorder="1" applyAlignment="1">
      <alignment horizontal="center" wrapText="1"/>
      <protection/>
    </xf>
    <xf numFmtId="0" fontId="19" fillId="0" borderId="41" xfId="218" applyFont="1" applyBorder="1" applyAlignment="1">
      <alignment horizontal="center" wrapText="1"/>
      <protection/>
    </xf>
    <xf numFmtId="0" fontId="19" fillId="0" borderId="12" xfId="216" applyFont="1" applyBorder="1" applyAlignment="1">
      <alignment horizontal="center"/>
      <protection/>
    </xf>
    <xf numFmtId="0" fontId="19" fillId="0" borderId="17" xfId="216" applyFont="1" applyBorder="1" applyAlignment="1">
      <alignment horizontal="center" wrapText="1"/>
      <protection/>
    </xf>
    <xf numFmtId="0" fontId="19" fillId="0" borderId="41" xfId="216" applyFont="1" applyBorder="1" applyAlignment="1">
      <alignment horizontal="center" wrapText="1"/>
      <protection/>
    </xf>
    <xf numFmtId="0" fontId="42" fillId="0" borderId="16" xfId="216" applyFont="1" applyBorder="1" applyAlignment="1">
      <alignment horizontal="center" wrapText="1"/>
      <protection/>
    </xf>
    <xf numFmtId="0" fontId="42" fillId="0" borderId="14" xfId="216" applyFont="1" applyBorder="1" applyAlignment="1">
      <alignment horizontal="center" wrapText="1"/>
      <protection/>
    </xf>
    <xf numFmtId="0" fontId="42" fillId="0" borderId="12" xfId="216" applyFont="1" applyBorder="1" applyAlignment="1">
      <alignment horizontal="center" wrapText="1"/>
      <protection/>
    </xf>
    <xf numFmtId="0" fontId="42" fillId="0" borderId="13" xfId="216" applyFont="1" applyBorder="1" applyAlignment="1">
      <alignment horizontal="center" wrapText="1"/>
      <protection/>
    </xf>
    <xf numFmtId="4" fontId="42" fillId="0" borderId="0" xfId="209" applyFont="1" applyAlignment="1">
      <alignment horizontal="left"/>
      <protection/>
    </xf>
    <xf numFmtId="4" fontId="42" fillId="0" borderId="16" xfId="209" applyFont="1" applyBorder="1" applyAlignment="1">
      <alignment horizontal="center"/>
      <protection/>
    </xf>
    <xf numFmtId="4" fontId="42" fillId="0" borderId="14" xfId="209" applyFont="1" applyBorder="1" applyAlignment="1">
      <alignment horizontal="center"/>
      <protection/>
    </xf>
    <xf numFmtId="4" fontId="42" fillId="0" borderId="12" xfId="209" applyFont="1" applyBorder="1" applyAlignment="1">
      <alignment horizontal="center"/>
      <protection/>
    </xf>
    <xf numFmtId="4" fontId="42" fillId="0" borderId="16" xfId="209" applyFont="1" applyBorder="1" applyAlignment="1">
      <alignment horizontal="center" wrapText="1"/>
      <protection/>
    </xf>
    <xf numFmtId="4" fontId="42" fillId="0" borderId="14" xfId="209" applyFont="1" applyBorder="1" applyAlignment="1">
      <alignment horizontal="center" wrapText="1"/>
      <protection/>
    </xf>
    <xf numFmtId="4" fontId="42" fillId="0" borderId="12" xfId="209" applyFont="1" applyBorder="1" applyAlignment="1">
      <alignment horizontal="center" wrapText="1"/>
      <protection/>
    </xf>
    <xf numFmtId="4" fontId="42" fillId="0" borderId="39" xfId="209" applyFont="1" applyBorder="1" applyAlignment="1">
      <alignment horizontal="center" wrapText="1"/>
      <protection/>
    </xf>
    <xf numFmtId="4" fontId="42" fillId="0" borderId="40" xfId="209" applyFont="1" applyBorder="1" applyAlignment="1">
      <alignment horizontal="center" wrapText="1"/>
      <protection/>
    </xf>
    <xf numFmtId="4" fontId="42" fillId="0" borderId="17" xfId="209" applyFont="1" applyBorder="1" applyAlignment="1">
      <alignment horizontal="center" wrapText="1"/>
      <protection/>
    </xf>
    <xf numFmtId="4" fontId="42" fillId="0" borderId="41" xfId="209" applyFont="1" applyBorder="1" applyAlignment="1">
      <alignment horizontal="center" wrapText="1"/>
      <protection/>
    </xf>
    <xf numFmtId="0" fontId="42" fillId="0" borderId="18" xfId="216" applyFont="1" applyBorder="1" applyAlignment="1">
      <alignment horizontal="center"/>
      <protection/>
    </xf>
    <xf numFmtId="0" fontId="42" fillId="0" borderId="42" xfId="216" applyFont="1" applyBorder="1" applyAlignment="1">
      <alignment horizontal="center"/>
      <protection/>
    </xf>
  </cellXfs>
  <cellStyles count="246">
    <cellStyle name="Normal" xfId="0"/>
    <cellStyle name="_Column1" xfId="15"/>
    <cellStyle name="_Column1_data" xfId="16"/>
    <cellStyle name="_Column1_QV1" xfId="17"/>
    <cellStyle name="_Column1_Sheet1" xfId="18"/>
    <cellStyle name="_Column1_Tabelle" xfId="19"/>
    <cellStyle name="_Column2" xfId="20"/>
    <cellStyle name="_Column2_data" xfId="21"/>
    <cellStyle name="_Column2_QV1" xfId="22"/>
    <cellStyle name="_Column2_Sheet1" xfId="23"/>
    <cellStyle name="_Column2_Tabelle" xfId="24"/>
    <cellStyle name="_Column3" xfId="25"/>
    <cellStyle name="_Column3_data" xfId="26"/>
    <cellStyle name="_Column3_QV1" xfId="27"/>
    <cellStyle name="_Column3_Sheet1" xfId="28"/>
    <cellStyle name="_Column3_Tabelle" xfId="29"/>
    <cellStyle name="_Column4" xfId="30"/>
    <cellStyle name="_Column4_data" xfId="31"/>
    <cellStyle name="_Column4_QV1" xfId="32"/>
    <cellStyle name="_Column4_Sheet1" xfId="33"/>
    <cellStyle name="_Column4_Tabelle" xfId="34"/>
    <cellStyle name="_Column5" xfId="35"/>
    <cellStyle name="_Column5_data" xfId="36"/>
    <cellStyle name="_Column5_QV1" xfId="37"/>
    <cellStyle name="_Column5_Sheet1" xfId="38"/>
    <cellStyle name="_Column5_Tabelle" xfId="39"/>
    <cellStyle name="_Column6" xfId="40"/>
    <cellStyle name="_Column6_data" xfId="41"/>
    <cellStyle name="_Column6_QV1" xfId="42"/>
    <cellStyle name="_Column6_Sheet1" xfId="43"/>
    <cellStyle name="_Column6_Tabelle" xfId="44"/>
    <cellStyle name="_Column7" xfId="45"/>
    <cellStyle name="_Column7_data" xfId="46"/>
    <cellStyle name="_Column7_QV1" xfId="47"/>
    <cellStyle name="_Column7_Sheet1" xfId="48"/>
    <cellStyle name="_Column7_Tabelle" xfId="49"/>
    <cellStyle name="_Data" xfId="50"/>
    <cellStyle name="_Data_data" xfId="51"/>
    <cellStyle name="_Data_QV1" xfId="52"/>
    <cellStyle name="_Data_Sheet1" xfId="53"/>
    <cellStyle name="_Data_Tabelle" xfId="54"/>
    <cellStyle name="_Header" xfId="55"/>
    <cellStyle name="_Header_data" xfId="56"/>
    <cellStyle name="_Header_QV1" xfId="57"/>
    <cellStyle name="_Header_Sheet1" xfId="58"/>
    <cellStyle name="_Header_Tabelle" xfId="59"/>
    <cellStyle name="_Row1" xfId="60"/>
    <cellStyle name="_Row1_data" xfId="61"/>
    <cellStyle name="_Row1_QV1" xfId="62"/>
    <cellStyle name="_Row1_Sheet1" xfId="63"/>
    <cellStyle name="_Row1_Tabelle" xfId="64"/>
    <cellStyle name="_Row2" xfId="65"/>
    <cellStyle name="_Row2_data" xfId="66"/>
    <cellStyle name="_Row2_QV1" xfId="67"/>
    <cellStyle name="_Row2_Sheet1" xfId="68"/>
    <cellStyle name="_Row2_Tabelle" xfId="69"/>
    <cellStyle name="_Row3" xfId="70"/>
    <cellStyle name="_Row3_data" xfId="71"/>
    <cellStyle name="_Row3_QV1" xfId="72"/>
    <cellStyle name="_Row3_Sheet1" xfId="73"/>
    <cellStyle name="_Row3_Tabelle" xfId="74"/>
    <cellStyle name="_Row4" xfId="75"/>
    <cellStyle name="_Row4_data" xfId="76"/>
    <cellStyle name="_Row4_QV1" xfId="77"/>
    <cellStyle name="_Row4_Sheet1" xfId="78"/>
    <cellStyle name="_Row4_Tabelle" xfId="79"/>
    <cellStyle name="_Row5" xfId="80"/>
    <cellStyle name="_Row5_data" xfId="81"/>
    <cellStyle name="_Row5_QV1" xfId="82"/>
    <cellStyle name="_Row5_Sheet1" xfId="83"/>
    <cellStyle name="_Row5_Tabelle" xfId="84"/>
    <cellStyle name="_Row6" xfId="85"/>
    <cellStyle name="_Row6_data" xfId="86"/>
    <cellStyle name="_Row6_QV1" xfId="87"/>
    <cellStyle name="_Row6_Sheet1" xfId="88"/>
    <cellStyle name="_Row6_Tabelle" xfId="89"/>
    <cellStyle name="_Row7" xfId="90"/>
    <cellStyle name="_Row7_data" xfId="91"/>
    <cellStyle name="_Row7_QV1" xfId="92"/>
    <cellStyle name="_Row7_Sheet1" xfId="93"/>
    <cellStyle name="_Row7_Tabelle" xfId="94"/>
    <cellStyle name="20 % - zvýraznenie1" xfId="95"/>
    <cellStyle name="20 % - zvýraznenie1 2" xfId="96"/>
    <cellStyle name="20 % - zvýraznenie1 3" xfId="97"/>
    <cellStyle name="20 % - zvýraznenie2" xfId="98"/>
    <cellStyle name="20 % - zvýraznenie2 2" xfId="99"/>
    <cellStyle name="20 % - zvýraznenie2 3" xfId="100"/>
    <cellStyle name="20 % - zvýraznenie3" xfId="101"/>
    <cellStyle name="20 % - zvýraznenie3 2" xfId="102"/>
    <cellStyle name="20 % - zvýraznenie3 3" xfId="103"/>
    <cellStyle name="20 % - zvýraznenie4" xfId="104"/>
    <cellStyle name="20 % - zvýraznenie4 2" xfId="105"/>
    <cellStyle name="20 % - zvýraznenie4 3" xfId="106"/>
    <cellStyle name="20 % - zvýraznenie5" xfId="107"/>
    <cellStyle name="20 % - zvýraznenie5 2" xfId="108"/>
    <cellStyle name="20 % - zvýraznenie5 3" xfId="109"/>
    <cellStyle name="20 % - zvýraznenie6" xfId="110"/>
    <cellStyle name="20 % - zvýraznenie6 2" xfId="111"/>
    <cellStyle name="20 % - zvýraznenie6 3" xfId="112"/>
    <cellStyle name="40 % - zvýraznenie1" xfId="113"/>
    <cellStyle name="40 % - zvýraznenie1 2" xfId="114"/>
    <cellStyle name="40 % - zvýraznenie1 3" xfId="115"/>
    <cellStyle name="40 % - zvýraznenie2" xfId="116"/>
    <cellStyle name="40 % - zvýraznenie2 2" xfId="117"/>
    <cellStyle name="40 % - zvýraznenie2 3" xfId="118"/>
    <cellStyle name="40 % - zvýraznenie3" xfId="119"/>
    <cellStyle name="40 % - zvýraznenie3 2" xfId="120"/>
    <cellStyle name="40 % - zvýraznenie3 3" xfId="121"/>
    <cellStyle name="40 % - zvýraznenie4" xfId="122"/>
    <cellStyle name="40 % - zvýraznenie4 2" xfId="123"/>
    <cellStyle name="40 % - zvýraznenie4 3" xfId="124"/>
    <cellStyle name="40 % - zvýraznenie5" xfId="125"/>
    <cellStyle name="40 % - zvýraznenie5 2" xfId="126"/>
    <cellStyle name="40 % - zvýraznenie5 3" xfId="127"/>
    <cellStyle name="40 % - zvýraznenie6" xfId="128"/>
    <cellStyle name="40 % - zvýraznenie6 2" xfId="129"/>
    <cellStyle name="40 % - zvýraznenie6 3" xfId="130"/>
    <cellStyle name="60 % - zvýraznenie1" xfId="131"/>
    <cellStyle name="60 % - zvýraznenie1 2" xfId="132"/>
    <cellStyle name="60 % - zvýraznenie2" xfId="133"/>
    <cellStyle name="60 % - zvýraznenie2 2" xfId="134"/>
    <cellStyle name="60 % - zvýraznenie3" xfId="135"/>
    <cellStyle name="60 % - zvýraznenie3 2" xfId="136"/>
    <cellStyle name="60 % - zvýraznenie4" xfId="137"/>
    <cellStyle name="60 % - zvýraznenie4 2" xfId="138"/>
    <cellStyle name="60 % - zvýraznenie5" xfId="139"/>
    <cellStyle name="60 % - zvýraznenie5 2" xfId="140"/>
    <cellStyle name="60 % - zvýraznenie6" xfId="141"/>
    <cellStyle name="60 % - zvýraznenie6 2" xfId="142"/>
    <cellStyle name="Akcia" xfId="143"/>
    <cellStyle name="Cena_Sk" xfId="144"/>
    <cellStyle name="Comma [0]" xfId="145"/>
    <cellStyle name="Currency [0]" xfId="146"/>
    <cellStyle name="Comma" xfId="147"/>
    <cellStyle name="Comma [0]" xfId="148"/>
    <cellStyle name="Čiarka 2" xfId="149"/>
    <cellStyle name="Date" xfId="150"/>
    <cellStyle name="Dobrá" xfId="151"/>
    <cellStyle name="Dobrá 2" xfId="152"/>
    <cellStyle name="Euro" xfId="153"/>
    <cellStyle name="Fixed" xfId="154"/>
    <cellStyle name="Heading1" xfId="155"/>
    <cellStyle name="Heading2" xfId="156"/>
    <cellStyle name="Kontrolná bunka" xfId="157"/>
    <cellStyle name="Kontrolná bunka 2" xfId="158"/>
    <cellStyle name="Currency" xfId="159"/>
    <cellStyle name="Currency [0]" xfId="160"/>
    <cellStyle name="Mena 2" xfId="161"/>
    <cellStyle name="Mena 2 2" xfId="162"/>
    <cellStyle name="Nadpis 1" xfId="163"/>
    <cellStyle name="Nadpis 1 2" xfId="164"/>
    <cellStyle name="Nadpis 2" xfId="165"/>
    <cellStyle name="Nadpis 2 2" xfId="166"/>
    <cellStyle name="Nadpis 3" xfId="167"/>
    <cellStyle name="Nadpis 3 2" xfId="168"/>
    <cellStyle name="Nadpis 4" xfId="169"/>
    <cellStyle name="Nadpis 4 2" xfId="170"/>
    <cellStyle name="Nazov" xfId="171"/>
    <cellStyle name="Neutrálna" xfId="172"/>
    <cellStyle name="Neutrálna 2" xfId="173"/>
    <cellStyle name="Normal_Book1" xfId="174"/>
    <cellStyle name="Normálna 10" xfId="175"/>
    <cellStyle name="Normálna 11" xfId="176"/>
    <cellStyle name="Normálna 12" xfId="177"/>
    <cellStyle name="Normálna 13" xfId="178"/>
    <cellStyle name="Normálna 14" xfId="179"/>
    <cellStyle name="Normálna 15" xfId="180"/>
    <cellStyle name="Normálna 2" xfId="181"/>
    <cellStyle name="Normálna 2 2" xfId="182"/>
    <cellStyle name="Normálna 2 2 2" xfId="183"/>
    <cellStyle name="Normálna 2 3" xfId="184"/>
    <cellStyle name="Normálna 2_1 platný 15 febr Rozpis rozpočtu 2013 pobočky" xfId="185"/>
    <cellStyle name="Normálna 3" xfId="186"/>
    <cellStyle name="Normálna 3 2" xfId="187"/>
    <cellStyle name="Normálna 4" xfId="188"/>
    <cellStyle name="Normálna 4 2" xfId="189"/>
    <cellStyle name="Normálna 5" xfId="190"/>
    <cellStyle name="Normálna 5 2" xfId="191"/>
    <cellStyle name="Normálna 6" xfId="192"/>
    <cellStyle name="Normálna 6 2" xfId="193"/>
    <cellStyle name="Normálna 6 2 2" xfId="194"/>
    <cellStyle name="Normálna 6 3" xfId="195"/>
    <cellStyle name="Normálna 6 4" xfId="196"/>
    <cellStyle name="Normálna 7" xfId="197"/>
    <cellStyle name="Normálna 7 2" xfId="198"/>
    <cellStyle name="Normálna 8" xfId="199"/>
    <cellStyle name="Normálna 8 2" xfId="200"/>
    <cellStyle name="Normálna 9" xfId="201"/>
    <cellStyle name="Normálna 9 2" xfId="202"/>
    <cellStyle name="normálne 2" xfId="203"/>
    <cellStyle name="normálne 2 5" xfId="204"/>
    <cellStyle name="normálne 2 5 2" xfId="205"/>
    <cellStyle name="normálne 35" xfId="206"/>
    <cellStyle name="normálne_05,06,07" xfId="207"/>
    <cellStyle name="normálne_07 Pobočky Plnenie 1-7 2013   12 08 2013" xfId="208"/>
    <cellStyle name="normálne_Garančné poistenie a poistenie v nezamestnanosti- výdavky r.2004-definitívna" xfId="209"/>
    <cellStyle name="normálne_Hárok1_07 Pobočky Plnenie 1-7 2013   12 08 2013" xfId="210"/>
    <cellStyle name="normálne_mesačný a kvartálny rozpis rozpočtu na rok 2005" xfId="211"/>
    <cellStyle name="normálne_plnenie 2013" xfId="212"/>
    <cellStyle name="normálne_plnenie investície 2006" xfId="213"/>
    <cellStyle name="normálne_Prehľad o výdavkoch ZFGP I Q 2006" xfId="214"/>
    <cellStyle name="normálne_Prílohy do rozboru  - dávka v nezamestnanosti" xfId="215"/>
    <cellStyle name="normálne_Výdavky ZFNP 2007 - do správy" xfId="216"/>
    <cellStyle name="normálne_Vývojové rady výdavkov ZFPvN podľa pobočiek od roku 2005 - účtovníctvo" xfId="217"/>
    <cellStyle name="normálne_Zošit2" xfId="218"/>
    <cellStyle name="normální 2" xfId="219"/>
    <cellStyle name="normální_15.6.07 východ.+rozpočet 08-10" xfId="220"/>
    <cellStyle name="Percent" xfId="221"/>
    <cellStyle name="Percentá 2" xfId="222"/>
    <cellStyle name="Popis" xfId="223"/>
    <cellStyle name="Poznámka" xfId="224"/>
    <cellStyle name="Poznámka 2" xfId="225"/>
    <cellStyle name="Poznámka 3" xfId="226"/>
    <cellStyle name="Prepojená bunka" xfId="227"/>
    <cellStyle name="Prepojená bunka 2" xfId="228"/>
    <cellStyle name="ProductNo." xfId="229"/>
    <cellStyle name="Spolu" xfId="230"/>
    <cellStyle name="Spolu 2" xfId="231"/>
    <cellStyle name="Text upozornenia" xfId="232"/>
    <cellStyle name="Text upozornenia 2" xfId="233"/>
    <cellStyle name="Titul" xfId="234"/>
    <cellStyle name="Titul 2" xfId="235"/>
    <cellStyle name="Total" xfId="236"/>
    <cellStyle name="Upozornenie" xfId="237"/>
    <cellStyle name="Vstup" xfId="238"/>
    <cellStyle name="Vstup 2" xfId="239"/>
    <cellStyle name="Výpočet" xfId="240"/>
    <cellStyle name="Výpočet 2" xfId="241"/>
    <cellStyle name="Výstup" xfId="242"/>
    <cellStyle name="Výstup 2" xfId="243"/>
    <cellStyle name="Vysvetľujúci text" xfId="244"/>
    <cellStyle name="Vysvetľujúci text 2" xfId="245"/>
    <cellStyle name="Zlá" xfId="246"/>
    <cellStyle name="Zlá 2" xfId="247"/>
    <cellStyle name="Zvýraznenie1" xfId="248"/>
    <cellStyle name="Zvýraznenie1 2" xfId="249"/>
    <cellStyle name="Zvýraznenie2" xfId="250"/>
    <cellStyle name="Zvýraznenie2 2" xfId="251"/>
    <cellStyle name="Zvýraznenie3" xfId="252"/>
    <cellStyle name="Zvýraznenie3 2" xfId="253"/>
    <cellStyle name="Zvýraznenie4" xfId="254"/>
    <cellStyle name="Zvýraznenie4 2" xfId="255"/>
    <cellStyle name="Zvýraznenie5" xfId="256"/>
    <cellStyle name="Zvýraznenie5 2" xfId="257"/>
    <cellStyle name="Zvýraznenie6" xfId="258"/>
    <cellStyle name="Zvýraznenie6 2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1">
      <selection activeCell="C28" sqref="C28"/>
    </sheetView>
  </sheetViews>
  <sheetFormatPr defaultColWidth="8.00390625" defaultRowHeight="15"/>
  <cols>
    <col min="1" max="1" width="22.421875" style="74" customWidth="1"/>
    <col min="2" max="2" width="12.28125" style="74" customWidth="1"/>
    <col min="3" max="3" width="17.7109375" style="74" customWidth="1"/>
    <col min="4" max="4" width="13.421875" style="74" customWidth="1"/>
    <col min="5" max="5" width="14.57421875" style="74" customWidth="1"/>
    <col min="6" max="6" width="9.7109375" style="74" customWidth="1"/>
    <col min="7" max="7" width="9.140625" style="100" customWidth="1"/>
    <col min="8" max="8" width="8.00390625" style="79" customWidth="1"/>
    <col min="9" max="9" width="8.00390625" style="74" customWidth="1"/>
    <col min="10" max="10" width="9.57421875" style="75" customWidth="1"/>
    <col min="11" max="16384" width="8.00390625" style="74" customWidth="1"/>
  </cols>
  <sheetData>
    <row r="1" ht="13.5">
      <c r="H1" s="101"/>
    </row>
    <row r="3" ht="13.5">
      <c r="H3" s="101"/>
    </row>
    <row r="4" spans="2:10" ht="13.5">
      <c r="B4" s="71"/>
      <c r="C4" s="71"/>
      <c r="D4" s="71"/>
      <c r="E4" s="71"/>
      <c r="F4" s="71"/>
      <c r="G4" s="102"/>
      <c r="H4" s="71"/>
      <c r="J4" s="101"/>
    </row>
    <row r="5" spans="1:8" ht="13.5">
      <c r="A5" s="252"/>
      <c r="B5" s="252"/>
      <c r="C5" s="252"/>
      <c r="D5" s="252"/>
      <c r="E5" s="252"/>
      <c r="F5" s="252"/>
      <c r="G5" s="252"/>
      <c r="H5" s="252"/>
    </row>
    <row r="6" spans="1:8" ht="13.5">
      <c r="A6" s="71" t="s">
        <v>73</v>
      </c>
      <c r="B6" s="72"/>
      <c r="C6" s="72"/>
      <c r="D6" s="72"/>
      <c r="E6" s="72"/>
      <c r="F6" s="72"/>
      <c r="G6" s="73"/>
      <c r="H6" s="72"/>
    </row>
    <row r="7" spans="1:8" ht="13.5">
      <c r="A7" s="47" t="s">
        <v>74</v>
      </c>
      <c r="B7" s="72"/>
      <c r="C7" s="72"/>
      <c r="D7" s="72"/>
      <c r="E7" s="72"/>
      <c r="F7" s="72"/>
      <c r="G7" s="73"/>
      <c r="H7" s="72"/>
    </row>
    <row r="8" spans="1:8" ht="13.5">
      <c r="A8" s="72"/>
      <c r="B8" s="72"/>
      <c r="C8" s="72"/>
      <c r="D8" s="72"/>
      <c r="E8" s="72"/>
      <c r="F8" s="72"/>
      <c r="G8" s="73"/>
      <c r="H8" s="72"/>
    </row>
    <row r="9" spans="1:10" ht="15.75" customHeight="1">
      <c r="A9" s="76"/>
      <c r="B9" s="76"/>
      <c r="C9" s="76"/>
      <c r="D9" s="76"/>
      <c r="E9" s="76"/>
      <c r="F9" s="77"/>
      <c r="G9" s="78"/>
      <c r="J9" s="80" t="s">
        <v>2</v>
      </c>
    </row>
    <row r="10" spans="1:10" ht="21" customHeight="1">
      <c r="A10" s="253" t="s">
        <v>3</v>
      </c>
      <c r="B10" s="256" t="s">
        <v>59</v>
      </c>
      <c r="C10" s="256" t="s">
        <v>5</v>
      </c>
      <c r="D10" s="259" t="s">
        <v>6</v>
      </c>
      <c r="E10" s="260"/>
      <c r="F10" s="263" t="s">
        <v>7</v>
      </c>
      <c r="G10" s="264"/>
      <c r="H10" s="248" t="s">
        <v>8</v>
      </c>
      <c r="I10" s="248" t="s">
        <v>9</v>
      </c>
      <c r="J10" s="251" t="s">
        <v>10</v>
      </c>
    </row>
    <row r="11" spans="1:10" ht="21" customHeight="1">
      <c r="A11" s="254"/>
      <c r="B11" s="257"/>
      <c r="C11" s="257"/>
      <c r="D11" s="261"/>
      <c r="E11" s="262"/>
      <c r="F11" s="248" t="s">
        <v>11</v>
      </c>
      <c r="G11" s="248" t="s">
        <v>12</v>
      </c>
      <c r="H11" s="249"/>
      <c r="I11" s="249"/>
      <c r="J11" s="251"/>
    </row>
    <row r="12" spans="1:10" ht="21" customHeight="1">
      <c r="A12" s="255"/>
      <c r="B12" s="258"/>
      <c r="C12" s="258"/>
      <c r="D12" s="81">
        <v>2012</v>
      </c>
      <c r="E12" s="81">
        <v>2013</v>
      </c>
      <c r="F12" s="250"/>
      <c r="G12" s="250"/>
      <c r="H12" s="250"/>
      <c r="I12" s="250"/>
      <c r="J12" s="251"/>
    </row>
    <row r="13" spans="1:10" ht="13.5">
      <c r="A13" s="82" t="s">
        <v>13</v>
      </c>
      <c r="B13" s="83">
        <v>1</v>
      </c>
      <c r="C13" s="83">
        <v>2</v>
      </c>
      <c r="D13" s="83">
        <v>3</v>
      </c>
      <c r="E13" s="83">
        <v>4</v>
      </c>
      <c r="F13" s="84">
        <v>5</v>
      </c>
      <c r="G13" s="85">
        <v>6</v>
      </c>
      <c r="H13" s="83">
        <v>7</v>
      </c>
      <c r="I13" s="86">
        <v>8</v>
      </c>
      <c r="J13" s="86">
        <v>9</v>
      </c>
    </row>
    <row r="14" spans="1:10" ht="18" customHeight="1">
      <c r="A14" s="87" t="s">
        <v>14</v>
      </c>
      <c r="B14" s="88">
        <v>95465</v>
      </c>
      <c r="C14" s="89">
        <v>63087</v>
      </c>
      <c r="D14" s="88">
        <v>60522</v>
      </c>
      <c r="E14" s="90">
        <v>66418</v>
      </c>
      <c r="F14" s="57">
        <f>+E14-C14</f>
        <v>3331</v>
      </c>
      <c r="G14" s="58">
        <f>+E14-D14</f>
        <v>5896</v>
      </c>
      <c r="H14" s="59">
        <f aca="true" t="shared" si="0" ref="H14:H50">+E14/B14*100</f>
        <v>69.57314198921071</v>
      </c>
      <c r="I14" s="59">
        <f aca="true" t="shared" si="1" ref="I14:I52">+E14/C14*100</f>
        <v>105.28001014472079</v>
      </c>
      <c r="J14" s="60">
        <f aca="true" t="shared" si="2" ref="J14:J52">+E14/D14*100</f>
        <v>109.74191203198838</v>
      </c>
    </row>
    <row r="15" spans="1:10" ht="18" customHeight="1">
      <c r="A15" s="87" t="s">
        <v>15</v>
      </c>
      <c r="B15" s="88">
        <v>17939</v>
      </c>
      <c r="C15" s="89">
        <v>11936</v>
      </c>
      <c r="D15" s="88">
        <v>11301</v>
      </c>
      <c r="E15" s="91">
        <v>11366</v>
      </c>
      <c r="F15" s="57">
        <f aca="true" t="shared" si="3" ref="F15:F49">+E15-C15</f>
        <v>-570</v>
      </c>
      <c r="G15" s="58">
        <f aca="true" t="shared" si="4" ref="G15:G49">+E15-D15</f>
        <v>65</v>
      </c>
      <c r="H15" s="59">
        <f t="shared" si="0"/>
        <v>63.35916160321088</v>
      </c>
      <c r="I15" s="59">
        <f t="shared" si="1"/>
        <v>95.2245308310992</v>
      </c>
      <c r="J15" s="62">
        <f t="shared" si="2"/>
        <v>100.57517033890807</v>
      </c>
    </row>
    <row r="16" spans="1:10" ht="18" customHeight="1">
      <c r="A16" s="87" t="s">
        <v>16</v>
      </c>
      <c r="B16" s="88">
        <v>7860</v>
      </c>
      <c r="C16" s="89">
        <v>5347</v>
      </c>
      <c r="D16" s="88">
        <v>5004</v>
      </c>
      <c r="E16" s="91">
        <v>4978</v>
      </c>
      <c r="F16" s="57">
        <f t="shared" si="3"/>
        <v>-369</v>
      </c>
      <c r="G16" s="58">
        <f t="shared" si="4"/>
        <v>-26</v>
      </c>
      <c r="H16" s="59">
        <f t="shared" si="0"/>
        <v>63.33333333333333</v>
      </c>
      <c r="I16" s="59">
        <f t="shared" si="1"/>
        <v>93.09893398167196</v>
      </c>
      <c r="J16" s="62">
        <f t="shared" si="2"/>
        <v>99.48041566746603</v>
      </c>
    </row>
    <row r="17" spans="1:10" ht="18" customHeight="1">
      <c r="A17" s="87" t="s">
        <v>17</v>
      </c>
      <c r="B17" s="88">
        <v>8137</v>
      </c>
      <c r="C17" s="89">
        <v>5431</v>
      </c>
      <c r="D17" s="88">
        <v>5128</v>
      </c>
      <c r="E17" s="91">
        <v>5130</v>
      </c>
      <c r="F17" s="57">
        <f t="shared" si="3"/>
        <v>-301</v>
      </c>
      <c r="G17" s="58">
        <f t="shared" si="4"/>
        <v>2</v>
      </c>
      <c r="H17" s="59">
        <f t="shared" si="0"/>
        <v>63.04534840850437</v>
      </c>
      <c r="I17" s="59">
        <f t="shared" si="1"/>
        <v>94.45774258884182</v>
      </c>
      <c r="J17" s="62">
        <f t="shared" si="2"/>
        <v>100.0390015600624</v>
      </c>
    </row>
    <row r="18" spans="1:10" ht="18" customHeight="1">
      <c r="A18" s="87" t="s">
        <v>18</v>
      </c>
      <c r="B18" s="88">
        <v>8726</v>
      </c>
      <c r="C18" s="89">
        <v>5916</v>
      </c>
      <c r="D18" s="88">
        <v>5594</v>
      </c>
      <c r="E18" s="91">
        <v>5675</v>
      </c>
      <c r="F18" s="57">
        <f t="shared" si="3"/>
        <v>-241</v>
      </c>
      <c r="G18" s="58">
        <f t="shared" si="4"/>
        <v>81</v>
      </c>
      <c r="H18" s="59">
        <f t="shared" si="0"/>
        <v>65.0355260142104</v>
      </c>
      <c r="I18" s="59">
        <f t="shared" si="1"/>
        <v>95.9263015551048</v>
      </c>
      <c r="J18" s="62">
        <f t="shared" si="2"/>
        <v>101.44797997854845</v>
      </c>
    </row>
    <row r="19" spans="1:10" ht="18" customHeight="1">
      <c r="A19" s="87" t="s">
        <v>19</v>
      </c>
      <c r="B19" s="88">
        <v>15610</v>
      </c>
      <c r="C19" s="89">
        <v>10760</v>
      </c>
      <c r="D19" s="88">
        <v>10201</v>
      </c>
      <c r="E19" s="91">
        <v>9179</v>
      </c>
      <c r="F19" s="57">
        <f t="shared" si="3"/>
        <v>-1581</v>
      </c>
      <c r="G19" s="58">
        <f t="shared" si="4"/>
        <v>-1022</v>
      </c>
      <c r="H19" s="59">
        <f t="shared" si="0"/>
        <v>58.80204996796925</v>
      </c>
      <c r="I19" s="59">
        <f t="shared" si="1"/>
        <v>85.30669144981414</v>
      </c>
      <c r="J19" s="62">
        <f t="shared" si="2"/>
        <v>89.98137437506128</v>
      </c>
    </row>
    <row r="20" spans="1:10" ht="18" customHeight="1">
      <c r="A20" s="87" t="s">
        <v>20</v>
      </c>
      <c r="B20" s="88">
        <v>12511</v>
      </c>
      <c r="C20" s="89">
        <v>8291</v>
      </c>
      <c r="D20" s="88">
        <v>7828</v>
      </c>
      <c r="E20" s="91">
        <v>8376</v>
      </c>
      <c r="F20" s="57">
        <f t="shared" si="3"/>
        <v>85</v>
      </c>
      <c r="G20" s="58">
        <f t="shared" si="4"/>
        <v>548</v>
      </c>
      <c r="H20" s="59">
        <f t="shared" si="0"/>
        <v>66.94908480537127</v>
      </c>
      <c r="I20" s="59">
        <f t="shared" si="1"/>
        <v>101.0252080569292</v>
      </c>
      <c r="J20" s="62">
        <f t="shared" si="2"/>
        <v>107.00051098620338</v>
      </c>
    </row>
    <row r="21" spans="1:10" ht="18" customHeight="1">
      <c r="A21" s="87" t="s">
        <v>21</v>
      </c>
      <c r="B21" s="88">
        <v>11070</v>
      </c>
      <c r="C21" s="89">
        <v>7489</v>
      </c>
      <c r="D21" s="88">
        <v>7035</v>
      </c>
      <c r="E21" s="91">
        <v>6498</v>
      </c>
      <c r="F21" s="57">
        <f t="shared" si="3"/>
        <v>-991</v>
      </c>
      <c r="G21" s="58">
        <f t="shared" si="4"/>
        <v>-537</v>
      </c>
      <c r="H21" s="59">
        <f t="shared" si="0"/>
        <v>58.69918699186992</v>
      </c>
      <c r="I21" s="59">
        <f t="shared" si="1"/>
        <v>86.76725864601416</v>
      </c>
      <c r="J21" s="62">
        <f t="shared" si="2"/>
        <v>92.36673773987208</v>
      </c>
    </row>
    <row r="22" spans="1:10" ht="18" customHeight="1">
      <c r="A22" s="87" t="s">
        <v>22</v>
      </c>
      <c r="B22" s="88">
        <v>14856</v>
      </c>
      <c r="C22" s="89">
        <v>10061</v>
      </c>
      <c r="D22" s="88">
        <v>9528</v>
      </c>
      <c r="E22" s="91">
        <v>9107</v>
      </c>
      <c r="F22" s="57">
        <f t="shared" si="3"/>
        <v>-954</v>
      </c>
      <c r="G22" s="58">
        <f t="shared" si="4"/>
        <v>-421</v>
      </c>
      <c r="H22" s="59">
        <f t="shared" si="0"/>
        <v>61.30183091007001</v>
      </c>
      <c r="I22" s="59">
        <f t="shared" si="1"/>
        <v>90.5178411688699</v>
      </c>
      <c r="J22" s="62">
        <f t="shared" si="2"/>
        <v>95.58144416456759</v>
      </c>
    </row>
    <row r="23" spans="1:10" ht="18" customHeight="1">
      <c r="A23" s="87" t="s">
        <v>23</v>
      </c>
      <c r="B23" s="88">
        <v>3213</v>
      </c>
      <c r="C23" s="89">
        <v>2144</v>
      </c>
      <c r="D23" s="88">
        <v>2041</v>
      </c>
      <c r="E23" s="91">
        <v>2036</v>
      </c>
      <c r="F23" s="57">
        <f t="shared" si="3"/>
        <v>-108</v>
      </c>
      <c r="G23" s="58">
        <f t="shared" si="4"/>
        <v>-5</v>
      </c>
      <c r="H23" s="59">
        <f t="shared" si="0"/>
        <v>63.3675692499222</v>
      </c>
      <c r="I23" s="59">
        <f t="shared" si="1"/>
        <v>94.96268656716418</v>
      </c>
      <c r="J23" s="62">
        <f t="shared" si="2"/>
        <v>99.75502204801568</v>
      </c>
    </row>
    <row r="24" spans="1:10" ht="18" customHeight="1">
      <c r="A24" s="87" t="s">
        <v>24</v>
      </c>
      <c r="B24" s="88">
        <v>6227</v>
      </c>
      <c r="C24" s="89">
        <v>4136</v>
      </c>
      <c r="D24" s="88">
        <v>3889</v>
      </c>
      <c r="E24" s="91">
        <v>4198</v>
      </c>
      <c r="F24" s="57">
        <f t="shared" si="3"/>
        <v>62</v>
      </c>
      <c r="G24" s="58">
        <f t="shared" si="4"/>
        <v>309</v>
      </c>
      <c r="H24" s="59">
        <f t="shared" si="0"/>
        <v>67.41609121567367</v>
      </c>
      <c r="I24" s="59">
        <f t="shared" si="1"/>
        <v>101.4990328820116</v>
      </c>
      <c r="J24" s="62">
        <f t="shared" si="2"/>
        <v>107.94548727179223</v>
      </c>
    </row>
    <row r="25" spans="1:10" ht="18" customHeight="1">
      <c r="A25" s="87" t="s">
        <v>25</v>
      </c>
      <c r="B25" s="88">
        <v>5965</v>
      </c>
      <c r="C25" s="89">
        <v>4048</v>
      </c>
      <c r="D25" s="88">
        <v>3832</v>
      </c>
      <c r="E25" s="91">
        <v>3469</v>
      </c>
      <c r="F25" s="57">
        <f t="shared" si="3"/>
        <v>-579</v>
      </c>
      <c r="G25" s="58">
        <f t="shared" si="4"/>
        <v>-363</v>
      </c>
      <c r="H25" s="59">
        <f t="shared" si="0"/>
        <v>58.15590947191953</v>
      </c>
      <c r="I25" s="59">
        <f t="shared" si="1"/>
        <v>85.69664031620553</v>
      </c>
      <c r="J25" s="62">
        <f t="shared" si="2"/>
        <v>90.52713987473904</v>
      </c>
    </row>
    <row r="26" spans="1:10" ht="18" customHeight="1">
      <c r="A26" s="87" t="s">
        <v>26</v>
      </c>
      <c r="B26" s="88">
        <v>15783</v>
      </c>
      <c r="C26" s="89">
        <v>10919</v>
      </c>
      <c r="D26" s="88">
        <v>10201</v>
      </c>
      <c r="E26" s="91">
        <v>8476</v>
      </c>
      <c r="F26" s="57">
        <f t="shared" si="3"/>
        <v>-2443</v>
      </c>
      <c r="G26" s="58">
        <f t="shared" si="4"/>
        <v>-1725</v>
      </c>
      <c r="H26" s="59">
        <f t="shared" si="0"/>
        <v>53.70335170753342</v>
      </c>
      <c r="I26" s="59">
        <f t="shared" si="1"/>
        <v>77.62615624141405</v>
      </c>
      <c r="J26" s="62">
        <f t="shared" si="2"/>
        <v>83.08989314773062</v>
      </c>
    </row>
    <row r="27" spans="1:10" ht="18" customHeight="1">
      <c r="A27" s="87" t="s">
        <v>27</v>
      </c>
      <c r="B27" s="88">
        <v>20108</v>
      </c>
      <c r="C27" s="89">
        <v>13704</v>
      </c>
      <c r="D27" s="88">
        <v>12962</v>
      </c>
      <c r="E27" s="91">
        <v>13002</v>
      </c>
      <c r="F27" s="57">
        <f t="shared" si="3"/>
        <v>-702</v>
      </c>
      <c r="G27" s="58">
        <f t="shared" si="4"/>
        <v>40</v>
      </c>
      <c r="H27" s="59">
        <f t="shared" si="0"/>
        <v>64.66083150984683</v>
      </c>
      <c r="I27" s="59">
        <f t="shared" si="1"/>
        <v>94.87740805604203</v>
      </c>
      <c r="J27" s="62">
        <f t="shared" si="2"/>
        <v>100.30859435272335</v>
      </c>
    </row>
    <row r="28" spans="1:10" ht="18" customHeight="1">
      <c r="A28" s="87" t="s">
        <v>28</v>
      </c>
      <c r="B28" s="88">
        <v>9576</v>
      </c>
      <c r="C28" s="89">
        <v>6654</v>
      </c>
      <c r="D28" s="88">
        <v>6227</v>
      </c>
      <c r="E28" s="91">
        <v>5874</v>
      </c>
      <c r="F28" s="57">
        <f t="shared" si="3"/>
        <v>-780</v>
      </c>
      <c r="G28" s="58">
        <f t="shared" si="4"/>
        <v>-353</v>
      </c>
      <c r="H28" s="59">
        <f t="shared" si="0"/>
        <v>61.34085213032582</v>
      </c>
      <c r="I28" s="59">
        <f t="shared" si="1"/>
        <v>88.27772768259693</v>
      </c>
      <c r="J28" s="62">
        <f t="shared" si="2"/>
        <v>94.33113859001125</v>
      </c>
    </row>
    <row r="29" spans="1:10" ht="18" customHeight="1">
      <c r="A29" s="87" t="s">
        <v>29</v>
      </c>
      <c r="B29" s="88">
        <v>10579</v>
      </c>
      <c r="C29" s="89">
        <v>7124</v>
      </c>
      <c r="D29" s="88">
        <v>6776</v>
      </c>
      <c r="E29" s="91">
        <v>6588</v>
      </c>
      <c r="F29" s="57">
        <f t="shared" si="3"/>
        <v>-536</v>
      </c>
      <c r="G29" s="58">
        <f t="shared" si="4"/>
        <v>-188</v>
      </c>
      <c r="H29" s="59">
        <f t="shared" si="0"/>
        <v>62.27431704319879</v>
      </c>
      <c r="I29" s="59">
        <f t="shared" si="1"/>
        <v>92.47613700168445</v>
      </c>
      <c r="J29" s="62">
        <f t="shared" si="2"/>
        <v>97.22550177095631</v>
      </c>
    </row>
    <row r="30" spans="1:10" ht="18" customHeight="1">
      <c r="A30" s="87" t="s">
        <v>30</v>
      </c>
      <c r="B30" s="88">
        <v>11078</v>
      </c>
      <c r="C30" s="89">
        <v>7542</v>
      </c>
      <c r="D30" s="88">
        <v>7132</v>
      </c>
      <c r="E30" s="91">
        <v>6373</v>
      </c>
      <c r="F30" s="57">
        <f t="shared" si="3"/>
        <v>-1169</v>
      </c>
      <c r="G30" s="58">
        <f t="shared" si="4"/>
        <v>-759</v>
      </c>
      <c r="H30" s="59">
        <f t="shared" si="0"/>
        <v>57.52843473551182</v>
      </c>
      <c r="I30" s="59">
        <f t="shared" si="1"/>
        <v>84.50013259082472</v>
      </c>
      <c r="J30" s="62">
        <f t="shared" si="2"/>
        <v>89.35782389231632</v>
      </c>
    </row>
    <row r="31" spans="1:10" ht="18" customHeight="1">
      <c r="A31" s="87" t="s">
        <v>31</v>
      </c>
      <c r="B31" s="88">
        <v>8664</v>
      </c>
      <c r="C31" s="89">
        <v>5870</v>
      </c>
      <c r="D31" s="88">
        <v>5560</v>
      </c>
      <c r="E31" s="91">
        <v>5417</v>
      </c>
      <c r="F31" s="57">
        <f t="shared" si="3"/>
        <v>-453</v>
      </c>
      <c r="G31" s="58">
        <f t="shared" si="4"/>
        <v>-143</v>
      </c>
      <c r="H31" s="59">
        <f t="shared" si="0"/>
        <v>62.52308402585412</v>
      </c>
      <c r="I31" s="59">
        <f t="shared" si="1"/>
        <v>92.28279386712094</v>
      </c>
      <c r="J31" s="62">
        <f t="shared" si="2"/>
        <v>97.42805755395683</v>
      </c>
    </row>
    <row r="32" spans="1:10" ht="18" customHeight="1">
      <c r="A32" s="87" t="s">
        <v>32</v>
      </c>
      <c r="B32" s="88">
        <v>14501</v>
      </c>
      <c r="C32" s="89">
        <v>9899</v>
      </c>
      <c r="D32" s="88">
        <v>9371</v>
      </c>
      <c r="E32" s="91">
        <v>9361</v>
      </c>
      <c r="F32" s="57">
        <f t="shared" si="3"/>
        <v>-538</v>
      </c>
      <c r="G32" s="58">
        <f t="shared" si="4"/>
        <v>-10</v>
      </c>
      <c r="H32" s="59">
        <f t="shared" si="0"/>
        <v>64.55416867802221</v>
      </c>
      <c r="I32" s="59">
        <f t="shared" si="1"/>
        <v>94.5651075866249</v>
      </c>
      <c r="J32" s="62">
        <f t="shared" si="2"/>
        <v>99.89328780279585</v>
      </c>
    </row>
    <row r="33" spans="1:10" ht="18" customHeight="1">
      <c r="A33" s="87" t="s">
        <v>33</v>
      </c>
      <c r="B33" s="88">
        <v>4361</v>
      </c>
      <c r="C33" s="89">
        <v>2952</v>
      </c>
      <c r="D33" s="88">
        <v>2792</v>
      </c>
      <c r="E33" s="91">
        <v>2705</v>
      </c>
      <c r="F33" s="57">
        <f t="shared" si="3"/>
        <v>-247</v>
      </c>
      <c r="G33" s="58">
        <f t="shared" si="4"/>
        <v>-87</v>
      </c>
      <c r="H33" s="59">
        <f t="shared" si="0"/>
        <v>62.02705801421692</v>
      </c>
      <c r="I33" s="59">
        <f t="shared" si="1"/>
        <v>91.63279132791328</v>
      </c>
      <c r="J33" s="62">
        <f t="shared" si="2"/>
        <v>96.88395415472779</v>
      </c>
    </row>
    <row r="34" spans="1:10" ht="18" customHeight="1">
      <c r="A34" s="87" t="s">
        <v>34</v>
      </c>
      <c r="B34" s="88">
        <v>2336</v>
      </c>
      <c r="C34" s="89">
        <v>1608</v>
      </c>
      <c r="D34" s="88">
        <v>1514</v>
      </c>
      <c r="E34" s="91">
        <v>1428</v>
      </c>
      <c r="F34" s="57">
        <f t="shared" si="3"/>
        <v>-180</v>
      </c>
      <c r="G34" s="58">
        <f t="shared" si="4"/>
        <v>-86</v>
      </c>
      <c r="H34" s="59">
        <f t="shared" si="0"/>
        <v>61.130136986301366</v>
      </c>
      <c r="I34" s="59">
        <f t="shared" si="1"/>
        <v>88.80597014925374</v>
      </c>
      <c r="J34" s="62">
        <f t="shared" si="2"/>
        <v>94.31968295904888</v>
      </c>
    </row>
    <row r="35" spans="1:10" ht="18" customHeight="1">
      <c r="A35" s="87" t="s">
        <v>35</v>
      </c>
      <c r="B35" s="88">
        <v>1868</v>
      </c>
      <c r="C35" s="89">
        <v>1267</v>
      </c>
      <c r="D35" s="88">
        <v>1182</v>
      </c>
      <c r="E35" s="91">
        <v>1150</v>
      </c>
      <c r="F35" s="57">
        <f t="shared" si="3"/>
        <v>-117</v>
      </c>
      <c r="G35" s="58">
        <f t="shared" si="4"/>
        <v>-32</v>
      </c>
      <c r="H35" s="59">
        <f t="shared" si="0"/>
        <v>61.563169164882225</v>
      </c>
      <c r="I35" s="59">
        <f t="shared" si="1"/>
        <v>90.76558800315706</v>
      </c>
      <c r="J35" s="62">
        <f t="shared" si="2"/>
        <v>97.29272419627749</v>
      </c>
    </row>
    <row r="36" spans="1:10" ht="18" customHeight="1">
      <c r="A36" s="87" t="s">
        <v>36</v>
      </c>
      <c r="B36" s="88">
        <v>6854</v>
      </c>
      <c r="C36" s="89">
        <v>4593</v>
      </c>
      <c r="D36" s="88">
        <v>4356</v>
      </c>
      <c r="E36" s="91">
        <v>4514</v>
      </c>
      <c r="F36" s="57">
        <f t="shared" si="3"/>
        <v>-79</v>
      </c>
      <c r="G36" s="58">
        <f t="shared" si="4"/>
        <v>158</v>
      </c>
      <c r="H36" s="59">
        <f t="shared" si="0"/>
        <v>65.85935220309308</v>
      </c>
      <c r="I36" s="59">
        <f t="shared" si="1"/>
        <v>98.27999129109514</v>
      </c>
      <c r="J36" s="62">
        <f t="shared" si="2"/>
        <v>103.62718089990817</v>
      </c>
    </row>
    <row r="37" spans="1:10" ht="18" customHeight="1">
      <c r="A37" s="87" t="s">
        <v>37</v>
      </c>
      <c r="B37" s="88">
        <v>3532</v>
      </c>
      <c r="C37" s="89">
        <v>2384</v>
      </c>
      <c r="D37" s="88">
        <v>2263</v>
      </c>
      <c r="E37" s="91">
        <v>2253</v>
      </c>
      <c r="F37" s="57">
        <f t="shared" si="3"/>
        <v>-131</v>
      </c>
      <c r="G37" s="58">
        <f t="shared" si="4"/>
        <v>-10</v>
      </c>
      <c r="H37" s="59">
        <f t="shared" si="0"/>
        <v>63.78822197055493</v>
      </c>
      <c r="I37" s="59">
        <f t="shared" si="1"/>
        <v>94.50503355704699</v>
      </c>
      <c r="J37" s="62">
        <f t="shared" si="2"/>
        <v>99.5581087052585</v>
      </c>
    </row>
    <row r="38" spans="1:10" ht="18" customHeight="1">
      <c r="A38" s="87" t="s">
        <v>38</v>
      </c>
      <c r="B38" s="88">
        <v>23836</v>
      </c>
      <c r="C38" s="89">
        <v>16604</v>
      </c>
      <c r="D38" s="88">
        <v>15580</v>
      </c>
      <c r="E38" s="91">
        <v>13274</v>
      </c>
      <c r="F38" s="57">
        <f t="shared" si="3"/>
        <v>-3330</v>
      </c>
      <c r="G38" s="58">
        <f t="shared" si="4"/>
        <v>-2306</v>
      </c>
      <c r="H38" s="59">
        <f t="shared" si="0"/>
        <v>55.68887397214297</v>
      </c>
      <c r="I38" s="59">
        <f t="shared" si="1"/>
        <v>79.94459166465911</v>
      </c>
      <c r="J38" s="62">
        <f t="shared" si="2"/>
        <v>85.198973042362</v>
      </c>
    </row>
    <row r="39" spans="1:10" ht="18" customHeight="1">
      <c r="A39" s="87" t="s">
        <v>39</v>
      </c>
      <c r="B39" s="88">
        <v>6426</v>
      </c>
      <c r="C39" s="89">
        <v>4569</v>
      </c>
      <c r="D39" s="88">
        <v>4287</v>
      </c>
      <c r="E39" s="91">
        <v>3386</v>
      </c>
      <c r="F39" s="57">
        <f t="shared" si="3"/>
        <v>-1183</v>
      </c>
      <c r="G39" s="58">
        <f t="shared" si="4"/>
        <v>-901</v>
      </c>
      <c r="H39" s="59">
        <f t="shared" si="0"/>
        <v>52.69218798630564</v>
      </c>
      <c r="I39" s="59">
        <f t="shared" si="1"/>
        <v>74.10811993871744</v>
      </c>
      <c r="J39" s="62">
        <f t="shared" si="2"/>
        <v>78.98297177513413</v>
      </c>
    </row>
    <row r="40" spans="1:10" ht="18" customHeight="1">
      <c r="A40" s="87" t="s">
        <v>40</v>
      </c>
      <c r="B40" s="88">
        <v>6378</v>
      </c>
      <c r="C40" s="89">
        <v>4514</v>
      </c>
      <c r="D40" s="88">
        <v>4219</v>
      </c>
      <c r="E40" s="91">
        <v>3264</v>
      </c>
      <c r="F40" s="57">
        <f t="shared" si="3"/>
        <v>-1250</v>
      </c>
      <c r="G40" s="58">
        <f t="shared" si="4"/>
        <v>-955</v>
      </c>
      <c r="H40" s="59">
        <f t="shared" si="0"/>
        <v>51.175917215428036</v>
      </c>
      <c r="I40" s="59">
        <f t="shared" si="1"/>
        <v>72.30837394771821</v>
      </c>
      <c r="J40" s="62">
        <f t="shared" si="2"/>
        <v>77.36430433752074</v>
      </c>
    </row>
    <row r="41" spans="1:10" ht="18" customHeight="1">
      <c r="A41" s="87" t="s">
        <v>41</v>
      </c>
      <c r="B41" s="88">
        <v>16273</v>
      </c>
      <c r="C41" s="89">
        <v>11069</v>
      </c>
      <c r="D41" s="88">
        <v>10368</v>
      </c>
      <c r="E41" s="91">
        <v>10135</v>
      </c>
      <c r="F41" s="57">
        <f t="shared" si="3"/>
        <v>-934</v>
      </c>
      <c r="G41" s="58">
        <f t="shared" si="4"/>
        <v>-233</v>
      </c>
      <c r="H41" s="59">
        <f t="shared" si="0"/>
        <v>62.281079088059975</v>
      </c>
      <c r="I41" s="59">
        <f t="shared" si="1"/>
        <v>91.56202005601229</v>
      </c>
      <c r="J41" s="62">
        <f t="shared" si="2"/>
        <v>97.75270061728395</v>
      </c>
    </row>
    <row r="42" spans="1:10" ht="18" customHeight="1">
      <c r="A42" s="87" t="s">
        <v>42</v>
      </c>
      <c r="B42" s="88">
        <v>6521</v>
      </c>
      <c r="C42" s="89">
        <v>4951</v>
      </c>
      <c r="D42" s="88">
        <v>4614</v>
      </c>
      <c r="E42" s="91">
        <v>2976</v>
      </c>
      <c r="F42" s="57">
        <f t="shared" si="3"/>
        <v>-1975</v>
      </c>
      <c r="G42" s="58">
        <f t="shared" si="4"/>
        <v>-1638</v>
      </c>
      <c r="H42" s="59">
        <f t="shared" si="0"/>
        <v>45.63717221285079</v>
      </c>
      <c r="I42" s="59">
        <f t="shared" si="1"/>
        <v>60.109068874974746</v>
      </c>
      <c r="J42" s="62">
        <f t="shared" si="2"/>
        <v>64.49934980494149</v>
      </c>
    </row>
    <row r="43" spans="1:10" ht="18" customHeight="1">
      <c r="A43" s="87" t="s">
        <v>43</v>
      </c>
      <c r="B43" s="88">
        <v>7357</v>
      </c>
      <c r="C43" s="89">
        <v>5420</v>
      </c>
      <c r="D43" s="88">
        <v>5017</v>
      </c>
      <c r="E43" s="91">
        <v>3306</v>
      </c>
      <c r="F43" s="57">
        <f t="shared" si="3"/>
        <v>-2114</v>
      </c>
      <c r="G43" s="58">
        <f t="shared" si="4"/>
        <v>-1711</v>
      </c>
      <c r="H43" s="59">
        <f t="shared" si="0"/>
        <v>44.93679488922115</v>
      </c>
      <c r="I43" s="59">
        <f t="shared" si="1"/>
        <v>60.99630996309963</v>
      </c>
      <c r="J43" s="62">
        <f t="shared" si="2"/>
        <v>65.89595375722543</v>
      </c>
    </row>
    <row r="44" spans="1:10" ht="18" customHeight="1">
      <c r="A44" s="87" t="s">
        <v>44</v>
      </c>
      <c r="B44" s="88">
        <v>8952</v>
      </c>
      <c r="C44" s="89">
        <v>6610</v>
      </c>
      <c r="D44" s="88">
        <v>6143</v>
      </c>
      <c r="E44" s="91">
        <v>3929</v>
      </c>
      <c r="F44" s="57">
        <f t="shared" si="3"/>
        <v>-2681</v>
      </c>
      <c r="G44" s="58">
        <f t="shared" si="4"/>
        <v>-2214</v>
      </c>
      <c r="H44" s="59">
        <f t="shared" si="0"/>
        <v>43.88963360142985</v>
      </c>
      <c r="I44" s="59">
        <f t="shared" si="1"/>
        <v>59.44024205748866</v>
      </c>
      <c r="J44" s="62">
        <f t="shared" si="2"/>
        <v>63.95897769819307</v>
      </c>
    </row>
    <row r="45" spans="1:10" ht="18" customHeight="1">
      <c r="A45" s="87" t="s">
        <v>45</v>
      </c>
      <c r="B45" s="88">
        <v>29043</v>
      </c>
      <c r="C45" s="89">
        <v>19802</v>
      </c>
      <c r="D45" s="88">
        <v>18679</v>
      </c>
      <c r="E45" s="91">
        <v>17817</v>
      </c>
      <c r="F45" s="57">
        <f t="shared" si="3"/>
        <v>-1985</v>
      </c>
      <c r="G45" s="58">
        <f t="shared" si="4"/>
        <v>-862</v>
      </c>
      <c r="H45" s="59">
        <f t="shared" si="0"/>
        <v>61.346968288399964</v>
      </c>
      <c r="I45" s="59">
        <f t="shared" si="1"/>
        <v>89.97576002423997</v>
      </c>
      <c r="J45" s="62">
        <f t="shared" si="2"/>
        <v>95.38519192676267</v>
      </c>
    </row>
    <row r="46" spans="1:10" ht="18" customHeight="1">
      <c r="A46" s="87" t="s">
        <v>46</v>
      </c>
      <c r="B46" s="88">
        <v>11217</v>
      </c>
      <c r="C46" s="89">
        <v>7830</v>
      </c>
      <c r="D46" s="88">
        <v>7289</v>
      </c>
      <c r="E46" s="91">
        <v>6348</v>
      </c>
      <c r="F46" s="57">
        <f t="shared" si="3"/>
        <v>-1482</v>
      </c>
      <c r="G46" s="58">
        <f t="shared" si="4"/>
        <v>-941</v>
      </c>
      <c r="H46" s="59">
        <f t="shared" si="0"/>
        <v>56.59267183738967</v>
      </c>
      <c r="I46" s="59">
        <f t="shared" si="1"/>
        <v>81.07279693486589</v>
      </c>
      <c r="J46" s="62">
        <f t="shared" si="2"/>
        <v>87.09013582110029</v>
      </c>
    </row>
    <row r="47" spans="1:10" ht="18" customHeight="1">
      <c r="A47" s="87" t="s">
        <v>47</v>
      </c>
      <c r="B47" s="88">
        <v>2780</v>
      </c>
      <c r="C47" s="89">
        <v>1862</v>
      </c>
      <c r="D47" s="88">
        <v>1767</v>
      </c>
      <c r="E47" s="91">
        <v>1702</v>
      </c>
      <c r="F47" s="57">
        <f t="shared" si="3"/>
        <v>-160</v>
      </c>
      <c r="G47" s="58">
        <f t="shared" si="4"/>
        <v>-65</v>
      </c>
      <c r="H47" s="59">
        <f t="shared" si="0"/>
        <v>61.223021582733814</v>
      </c>
      <c r="I47" s="59">
        <f t="shared" si="1"/>
        <v>91.40708915145005</v>
      </c>
      <c r="J47" s="62">
        <f t="shared" si="2"/>
        <v>96.32144878324844</v>
      </c>
    </row>
    <row r="48" spans="1:10" ht="18" customHeight="1">
      <c r="A48" s="87" t="s">
        <v>48</v>
      </c>
      <c r="B48" s="88">
        <v>13321</v>
      </c>
      <c r="C48" s="89">
        <v>9593</v>
      </c>
      <c r="D48" s="88">
        <v>8984</v>
      </c>
      <c r="E48" s="91">
        <v>7045</v>
      </c>
      <c r="F48" s="57">
        <f t="shared" si="3"/>
        <v>-2548</v>
      </c>
      <c r="G48" s="58">
        <f t="shared" si="4"/>
        <v>-1939</v>
      </c>
      <c r="H48" s="59">
        <f t="shared" si="0"/>
        <v>52.88641993844306</v>
      </c>
      <c r="I48" s="59">
        <f t="shared" si="1"/>
        <v>73.43896591264463</v>
      </c>
      <c r="J48" s="62">
        <f t="shared" si="2"/>
        <v>78.41718610863758</v>
      </c>
    </row>
    <row r="49" spans="1:10" ht="18" customHeight="1">
      <c r="A49" s="87" t="s">
        <v>49</v>
      </c>
      <c r="B49" s="88">
        <v>3350</v>
      </c>
      <c r="C49" s="89">
        <v>2303</v>
      </c>
      <c r="D49" s="88">
        <v>2166</v>
      </c>
      <c r="E49" s="91">
        <v>1911</v>
      </c>
      <c r="F49" s="57">
        <f t="shared" si="3"/>
        <v>-392</v>
      </c>
      <c r="G49" s="58">
        <f t="shared" si="4"/>
        <v>-255</v>
      </c>
      <c r="H49" s="59">
        <f t="shared" si="0"/>
        <v>57.04477611940298</v>
      </c>
      <c r="I49" s="59">
        <f t="shared" si="1"/>
        <v>82.97872340425532</v>
      </c>
      <c r="J49" s="62">
        <f t="shared" si="2"/>
        <v>88.22714681440443</v>
      </c>
    </row>
    <row r="50" spans="1:10" ht="18" customHeight="1">
      <c r="A50" s="92" t="s">
        <v>50</v>
      </c>
      <c r="B50" s="93">
        <v>452273</v>
      </c>
      <c r="C50" s="93">
        <v>308289</v>
      </c>
      <c r="D50" s="93">
        <v>291352</v>
      </c>
      <c r="E50" s="93">
        <f>SUM(E14:E49)</f>
        <v>278664</v>
      </c>
      <c r="F50" s="67">
        <f>+E50-C50</f>
        <v>-29625</v>
      </c>
      <c r="G50" s="65">
        <f>+E50-D50</f>
        <v>-12688</v>
      </c>
      <c r="H50" s="66">
        <f t="shared" si="0"/>
        <v>61.61411359952949</v>
      </c>
      <c r="I50" s="66">
        <f t="shared" si="1"/>
        <v>90.39051020308865</v>
      </c>
      <c r="J50" s="66">
        <f t="shared" si="2"/>
        <v>95.6451302891348</v>
      </c>
    </row>
    <row r="51" spans="1:10" ht="18" customHeight="1">
      <c r="A51" s="94" t="s">
        <v>51</v>
      </c>
      <c r="B51" s="95">
        <v>0</v>
      </c>
      <c r="C51" s="95">
        <v>0</v>
      </c>
      <c r="D51" s="95">
        <v>0</v>
      </c>
      <c r="E51" s="95">
        <v>0</v>
      </c>
      <c r="F51" s="67">
        <f>+E51-C51</f>
        <v>0</v>
      </c>
      <c r="G51" s="65">
        <f>+E51-D51</f>
        <v>0</v>
      </c>
      <c r="H51" s="66">
        <v>0</v>
      </c>
      <c r="I51" s="66">
        <v>0</v>
      </c>
      <c r="J51" s="66">
        <v>0</v>
      </c>
    </row>
    <row r="52" spans="1:10" ht="19.5" customHeight="1">
      <c r="A52" s="98" t="s">
        <v>75</v>
      </c>
      <c r="B52" s="96">
        <f>+B50+B51</f>
        <v>452273</v>
      </c>
      <c r="C52" s="96">
        <f>+C50+C51</f>
        <v>308289</v>
      </c>
      <c r="D52" s="96">
        <v>291352</v>
      </c>
      <c r="E52" s="96">
        <f>+E50+E51</f>
        <v>278664</v>
      </c>
      <c r="F52" s="67">
        <f>+E52-C52</f>
        <v>-29625</v>
      </c>
      <c r="G52" s="65">
        <f>+E52-D52</f>
        <v>-12688</v>
      </c>
      <c r="H52" s="66">
        <f>+E52/B52*100</f>
        <v>61.61411359952949</v>
      </c>
      <c r="I52" s="66">
        <f t="shared" si="1"/>
        <v>90.39051020308865</v>
      </c>
      <c r="J52" s="66">
        <f t="shared" si="2"/>
        <v>95.6451302891348</v>
      </c>
    </row>
    <row r="53" spans="1:8" ht="13.5">
      <c r="A53" s="103"/>
      <c r="B53" s="103"/>
      <c r="C53" s="103"/>
      <c r="D53" s="103"/>
      <c r="E53" s="103"/>
      <c r="F53" s="103"/>
      <c r="G53" s="104"/>
      <c r="H53" s="103"/>
    </row>
    <row r="101" spans="7:10" ht="19.5" customHeight="1">
      <c r="G101" s="74"/>
      <c r="H101" s="74"/>
      <c r="J101" s="74"/>
    </row>
  </sheetData>
  <sheetProtection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rintOptions/>
  <pageMargins left="0.5905511811023623" right="0.2755905511811024" top="0.4724409448818898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3"/>
  <sheetViews>
    <sheetView zoomScalePageLayoutView="0" workbookViewId="0" topLeftCell="A3">
      <selection activeCell="C28" sqref="C28"/>
    </sheetView>
  </sheetViews>
  <sheetFormatPr defaultColWidth="9.140625" defaultRowHeight="18" customHeight="1"/>
  <cols>
    <col min="1" max="1" width="26.421875" style="75" customWidth="1"/>
    <col min="2" max="2" width="13.140625" style="75" customWidth="1"/>
    <col min="3" max="3" width="15.28125" style="75" customWidth="1"/>
    <col min="4" max="5" width="12.57421875" style="75" customWidth="1"/>
    <col min="6" max="7" width="8.8515625" style="75" customWidth="1"/>
    <col min="8" max="10" width="9.421875" style="75" customWidth="1"/>
    <col min="11" max="16384" width="9.140625" style="75" customWidth="1"/>
  </cols>
  <sheetData>
    <row r="3" spans="1:9" ht="18" customHeight="1">
      <c r="A3" s="71" t="s">
        <v>68</v>
      </c>
      <c r="B3" s="72"/>
      <c r="C3" s="72"/>
      <c r="D3" s="72"/>
      <c r="E3" s="72"/>
      <c r="F3" s="72"/>
      <c r="G3" s="73"/>
      <c r="H3" s="72"/>
      <c r="I3" s="74"/>
    </row>
    <row r="4" spans="1:9" ht="18" customHeight="1">
      <c r="A4" s="47" t="s">
        <v>69</v>
      </c>
      <c r="B4" s="72"/>
      <c r="C4" s="72"/>
      <c r="D4" s="72"/>
      <c r="E4" s="72"/>
      <c r="F4" s="72"/>
      <c r="G4" s="73"/>
      <c r="H4" s="72"/>
      <c r="I4" s="74"/>
    </row>
    <row r="5" spans="1:9" ht="18" customHeight="1">
      <c r="A5" s="72"/>
      <c r="B5" s="72"/>
      <c r="C5" s="72"/>
      <c r="D5" s="72"/>
      <c r="E5" s="72"/>
      <c r="F5" s="72"/>
      <c r="G5" s="73"/>
      <c r="H5" s="72"/>
      <c r="I5" s="74"/>
    </row>
    <row r="6" spans="1:10" ht="18" customHeight="1">
      <c r="A6" s="76"/>
      <c r="B6" s="76"/>
      <c r="C6" s="76"/>
      <c r="D6" s="76"/>
      <c r="E6" s="76"/>
      <c r="F6" s="77"/>
      <c r="G6" s="78"/>
      <c r="H6" s="79"/>
      <c r="I6" s="74"/>
      <c r="J6" s="80" t="s">
        <v>2</v>
      </c>
    </row>
    <row r="7" spans="1:10" ht="18.75" customHeight="1">
      <c r="A7" s="253" t="s">
        <v>3</v>
      </c>
      <c r="B7" s="256" t="s">
        <v>59</v>
      </c>
      <c r="C7" s="256" t="s">
        <v>5</v>
      </c>
      <c r="D7" s="259" t="s">
        <v>6</v>
      </c>
      <c r="E7" s="260"/>
      <c r="F7" s="263" t="s">
        <v>7</v>
      </c>
      <c r="G7" s="264"/>
      <c r="H7" s="248" t="s">
        <v>8</v>
      </c>
      <c r="I7" s="248" t="s">
        <v>9</v>
      </c>
      <c r="J7" s="251" t="s">
        <v>10</v>
      </c>
    </row>
    <row r="8" spans="1:10" ht="18.75" customHeight="1">
      <c r="A8" s="254"/>
      <c r="B8" s="257"/>
      <c r="C8" s="257"/>
      <c r="D8" s="261"/>
      <c r="E8" s="262"/>
      <c r="F8" s="248" t="s">
        <v>11</v>
      </c>
      <c r="G8" s="248" t="s">
        <v>12</v>
      </c>
      <c r="H8" s="249"/>
      <c r="I8" s="249"/>
      <c r="J8" s="251"/>
    </row>
    <row r="9" spans="1:10" ht="18.75" customHeight="1">
      <c r="A9" s="255"/>
      <c r="B9" s="258"/>
      <c r="C9" s="258"/>
      <c r="D9" s="81">
        <v>2012</v>
      </c>
      <c r="E9" s="81">
        <v>2013</v>
      </c>
      <c r="F9" s="250"/>
      <c r="G9" s="250"/>
      <c r="H9" s="250"/>
      <c r="I9" s="250"/>
      <c r="J9" s="251"/>
    </row>
    <row r="10" spans="1:10" ht="18" customHeight="1">
      <c r="A10" s="82" t="s">
        <v>13</v>
      </c>
      <c r="B10" s="83">
        <v>1</v>
      </c>
      <c r="C10" s="83">
        <v>2</v>
      </c>
      <c r="D10" s="83">
        <v>3</v>
      </c>
      <c r="E10" s="83">
        <v>4</v>
      </c>
      <c r="F10" s="84">
        <v>5</v>
      </c>
      <c r="G10" s="85">
        <v>6</v>
      </c>
      <c r="H10" s="83">
        <v>7</v>
      </c>
      <c r="I10" s="86">
        <v>8</v>
      </c>
      <c r="J10" s="86">
        <v>9</v>
      </c>
    </row>
    <row r="11" spans="1:10" ht="18" customHeight="1">
      <c r="A11" s="87" t="s">
        <v>14</v>
      </c>
      <c r="B11" s="88">
        <v>2338</v>
      </c>
      <c r="C11" s="89">
        <v>1523</v>
      </c>
      <c r="D11" s="88">
        <v>1441</v>
      </c>
      <c r="E11" s="90">
        <v>1589</v>
      </c>
      <c r="F11" s="57">
        <f aca="true" t="shared" si="0" ref="F11:F46">+E11-C11</f>
        <v>66</v>
      </c>
      <c r="G11" s="58">
        <f aca="true" t="shared" si="1" ref="G11:G46">+E11-D11</f>
        <v>148</v>
      </c>
      <c r="H11" s="59">
        <f aca="true" t="shared" si="2" ref="H11:H49">+E11/B11*100</f>
        <v>67.96407185628742</v>
      </c>
      <c r="I11" s="59">
        <f aca="true" t="shared" si="3" ref="I11:I49">+E11/C11*100</f>
        <v>104.33355219960605</v>
      </c>
      <c r="J11" s="60">
        <f aca="true" t="shared" si="4" ref="J11:J51">+E11/D11*100</f>
        <v>110.27064538514921</v>
      </c>
    </row>
    <row r="12" spans="1:10" ht="18" customHeight="1">
      <c r="A12" s="87" t="s">
        <v>15</v>
      </c>
      <c r="B12" s="88">
        <v>674</v>
      </c>
      <c r="C12" s="89">
        <v>464</v>
      </c>
      <c r="D12" s="88">
        <v>443</v>
      </c>
      <c r="E12" s="91">
        <v>446</v>
      </c>
      <c r="F12" s="57">
        <f t="shared" si="0"/>
        <v>-18</v>
      </c>
      <c r="G12" s="58">
        <f t="shared" si="1"/>
        <v>3</v>
      </c>
      <c r="H12" s="59">
        <f t="shared" si="2"/>
        <v>66.17210682492582</v>
      </c>
      <c r="I12" s="59">
        <f t="shared" si="3"/>
        <v>96.12068965517241</v>
      </c>
      <c r="J12" s="62">
        <f t="shared" si="4"/>
        <v>100.67720090293453</v>
      </c>
    </row>
    <row r="13" spans="1:10" ht="18" customHeight="1">
      <c r="A13" s="87" t="s">
        <v>16</v>
      </c>
      <c r="B13" s="88">
        <v>198</v>
      </c>
      <c r="C13" s="89">
        <v>143</v>
      </c>
      <c r="D13" s="88">
        <v>136</v>
      </c>
      <c r="E13" s="91">
        <v>121</v>
      </c>
      <c r="F13" s="57">
        <f t="shared" si="0"/>
        <v>-22</v>
      </c>
      <c r="G13" s="58">
        <f t="shared" si="1"/>
        <v>-15</v>
      </c>
      <c r="H13" s="59">
        <f t="shared" si="2"/>
        <v>61.111111111111114</v>
      </c>
      <c r="I13" s="59">
        <f t="shared" si="3"/>
        <v>84.61538461538461</v>
      </c>
      <c r="J13" s="62">
        <f t="shared" si="4"/>
        <v>88.97058823529412</v>
      </c>
    </row>
    <row r="14" spans="1:10" ht="18" customHeight="1">
      <c r="A14" s="87" t="s">
        <v>17</v>
      </c>
      <c r="B14" s="88">
        <v>499</v>
      </c>
      <c r="C14" s="89">
        <v>327</v>
      </c>
      <c r="D14" s="88">
        <v>310</v>
      </c>
      <c r="E14" s="91">
        <v>438</v>
      </c>
      <c r="F14" s="57">
        <f t="shared" si="0"/>
        <v>111</v>
      </c>
      <c r="G14" s="58">
        <f t="shared" si="1"/>
        <v>128</v>
      </c>
      <c r="H14" s="59">
        <f t="shared" si="2"/>
        <v>87.7755511022044</v>
      </c>
      <c r="I14" s="59">
        <f t="shared" si="3"/>
        <v>133.94495412844037</v>
      </c>
      <c r="J14" s="62">
        <f t="shared" si="4"/>
        <v>141.29032258064515</v>
      </c>
    </row>
    <row r="15" spans="1:10" ht="18" customHeight="1">
      <c r="A15" s="87" t="s">
        <v>18</v>
      </c>
      <c r="B15" s="88">
        <v>357</v>
      </c>
      <c r="C15" s="89">
        <v>270</v>
      </c>
      <c r="D15" s="88">
        <v>255</v>
      </c>
      <c r="E15" s="91">
        <v>226</v>
      </c>
      <c r="F15" s="57">
        <f t="shared" si="0"/>
        <v>-44</v>
      </c>
      <c r="G15" s="58">
        <f t="shared" si="1"/>
        <v>-29</v>
      </c>
      <c r="H15" s="59">
        <f t="shared" si="2"/>
        <v>63.305322128851536</v>
      </c>
      <c r="I15" s="59">
        <f t="shared" si="3"/>
        <v>83.7037037037037</v>
      </c>
      <c r="J15" s="62">
        <f t="shared" si="4"/>
        <v>88.62745098039215</v>
      </c>
    </row>
    <row r="16" spans="1:10" ht="18" customHeight="1">
      <c r="A16" s="87" t="s">
        <v>19</v>
      </c>
      <c r="B16" s="88">
        <v>498</v>
      </c>
      <c r="C16" s="89">
        <v>398</v>
      </c>
      <c r="D16" s="88">
        <v>375</v>
      </c>
      <c r="E16" s="91">
        <v>293</v>
      </c>
      <c r="F16" s="57">
        <f t="shared" si="0"/>
        <v>-105</v>
      </c>
      <c r="G16" s="58">
        <f t="shared" si="1"/>
        <v>-82</v>
      </c>
      <c r="H16" s="59">
        <f t="shared" si="2"/>
        <v>58.835341365461844</v>
      </c>
      <c r="I16" s="59">
        <f t="shared" si="3"/>
        <v>73.61809045226131</v>
      </c>
      <c r="J16" s="62">
        <f t="shared" si="4"/>
        <v>78.13333333333333</v>
      </c>
    </row>
    <row r="17" spans="1:10" ht="18" customHeight="1">
      <c r="A17" s="87" t="s">
        <v>20</v>
      </c>
      <c r="B17" s="88">
        <v>596</v>
      </c>
      <c r="C17" s="89">
        <v>428</v>
      </c>
      <c r="D17" s="88">
        <v>419</v>
      </c>
      <c r="E17" s="91">
        <v>412</v>
      </c>
      <c r="F17" s="57">
        <f t="shared" si="0"/>
        <v>-16</v>
      </c>
      <c r="G17" s="58">
        <f t="shared" si="1"/>
        <v>-7</v>
      </c>
      <c r="H17" s="59">
        <f t="shared" si="2"/>
        <v>69.12751677852349</v>
      </c>
      <c r="I17" s="59">
        <f t="shared" si="3"/>
        <v>96.26168224299066</v>
      </c>
      <c r="J17" s="62">
        <f t="shared" si="4"/>
        <v>98.32935560859188</v>
      </c>
    </row>
    <row r="18" spans="1:10" ht="18" customHeight="1">
      <c r="A18" s="87" t="s">
        <v>21</v>
      </c>
      <c r="B18" s="88">
        <v>1615</v>
      </c>
      <c r="C18" s="89">
        <v>1205</v>
      </c>
      <c r="D18" s="88">
        <v>1135</v>
      </c>
      <c r="E18" s="91">
        <v>836</v>
      </c>
      <c r="F18" s="57">
        <f t="shared" si="0"/>
        <v>-369</v>
      </c>
      <c r="G18" s="58">
        <f t="shared" si="1"/>
        <v>-299</v>
      </c>
      <c r="H18" s="59">
        <f t="shared" si="2"/>
        <v>51.76470588235295</v>
      </c>
      <c r="I18" s="59">
        <f t="shared" si="3"/>
        <v>69.37759336099585</v>
      </c>
      <c r="J18" s="62">
        <f t="shared" si="4"/>
        <v>73.65638766519824</v>
      </c>
    </row>
    <row r="19" spans="1:10" ht="18" customHeight="1">
      <c r="A19" s="87" t="s">
        <v>22</v>
      </c>
      <c r="B19" s="88">
        <v>411</v>
      </c>
      <c r="C19" s="89">
        <v>269</v>
      </c>
      <c r="D19" s="88">
        <v>256</v>
      </c>
      <c r="E19" s="91">
        <v>615</v>
      </c>
      <c r="F19" s="57">
        <f t="shared" si="0"/>
        <v>346</v>
      </c>
      <c r="G19" s="58">
        <f t="shared" si="1"/>
        <v>359</v>
      </c>
      <c r="H19" s="59">
        <f t="shared" si="2"/>
        <v>149.63503649635038</v>
      </c>
      <c r="I19" s="59">
        <f t="shared" si="3"/>
        <v>228.62453531598513</v>
      </c>
      <c r="J19" s="62">
        <f t="shared" si="4"/>
        <v>240.234375</v>
      </c>
    </row>
    <row r="20" spans="1:10" ht="18" customHeight="1">
      <c r="A20" s="87" t="s">
        <v>23</v>
      </c>
      <c r="B20" s="88">
        <v>163</v>
      </c>
      <c r="C20" s="89">
        <v>111</v>
      </c>
      <c r="D20" s="88">
        <v>106</v>
      </c>
      <c r="E20" s="91">
        <v>71</v>
      </c>
      <c r="F20" s="57">
        <f t="shared" si="0"/>
        <v>-40</v>
      </c>
      <c r="G20" s="58">
        <f t="shared" si="1"/>
        <v>-35</v>
      </c>
      <c r="H20" s="59">
        <f t="shared" si="2"/>
        <v>43.558282208588956</v>
      </c>
      <c r="I20" s="59">
        <f t="shared" si="3"/>
        <v>63.96396396396396</v>
      </c>
      <c r="J20" s="62">
        <f t="shared" si="4"/>
        <v>66.98113207547169</v>
      </c>
    </row>
    <row r="21" spans="1:10" ht="18" customHeight="1">
      <c r="A21" s="87" t="s">
        <v>24</v>
      </c>
      <c r="B21" s="88">
        <v>345</v>
      </c>
      <c r="C21" s="89">
        <v>245</v>
      </c>
      <c r="D21" s="88">
        <v>231</v>
      </c>
      <c r="E21" s="91">
        <v>136</v>
      </c>
      <c r="F21" s="57">
        <f t="shared" si="0"/>
        <v>-109</v>
      </c>
      <c r="G21" s="58">
        <f t="shared" si="1"/>
        <v>-95</v>
      </c>
      <c r="H21" s="59">
        <f t="shared" si="2"/>
        <v>39.42028985507247</v>
      </c>
      <c r="I21" s="59">
        <f t="shared" si="3"/>
        <v>55.51020408163265</v>
      </c>
      <c r="J21" s="62">
        <f t="shared" si="4"/>
        <v>58.87445887445888</v>
      </c>
    </row>
    <row r="22" spans="1:10" ht="18" customHeight="1">
      <c r="A22" s="87" t="s">
        <v>25</v>
      </c>
      <c r="B22" s="88">
        <v>154</v>
      </c>
      <c r="C22" s="89">
        <v>87</v>
      </c>
      <c r="D22" s="88">
        <v>80</v>
      </c>
      <c r="E22" s="91">
        <v>73</v>
      </c>
      <c r="F22" s="57">
        <f t="shared" si="0"/>
        <v>-14</v>
      </c>
      <c r="G22" s="58">
        <f t="shared" si="1"/>
        <v>-7</v>
      </c>
      <c r="H22" s="59">
        <f t="shared" si="2"/>
        <v>47.4025974025974</v>
      </c>
      <c r="I22" s="59">
        <f t="shared" si="3"/>
        <v>83.9080459770115</v>
      </c>
      <c r="J22" s="62">
        <f t="shared" si="4"/>
        <v>91.25</v>
      </c>
    </row>
    <row r="23" spans="1:10" ht="18" customHeight="1">
      <c r="A23" s="87" t="s">
        <v>26</v>
      </c>
      <c r="B23" s="88">
        <v>413</v>
      </c>
      <c r="C23" s="89">
        <v>256</v>
      </c>
      <c r="D23" s="88">
        <v>242</v>
      </c>
      <c r="E23" s="91">
        <v>275</v>
      </c>
      <c r="F23" s="57">
        <f t="shared" si="0"/>
        <v>19</v>
      </c>
      <c r="G23" s="58">
        <f t="shared" si="1"/>
        <v>33</v>
      </c>
      <c r="H23" s="59">
        <f t="shared" si="2"/>
        <v>66.58595641646488</v>
      </c>
      <c r="I23" s="59">
        <f t="shared" si="3"/>
        <v>107.421875</v>
      </c>
      <c r="J23" s="62">
        <f t="shared" si="4"/>
        <v>113.63636363636364</v>
      </c>
    </row>
    <row r="24" spans="1:10" ht="18" customHeight="1">
      <c r="A24" s="87" t="s">
        <v>27</v>
      </c>
      <c r="B24" s="88">
        <v>938</v>
      </c>
      <c r="C24" s="89">
        <v>606</v>
      </c>
      <c r="D24" s="88">
        <v>577</v>
      </c>
      <c r="E24" s="91">
        <v>514</v>
      </c>
      <c r="F24" s="57">
        <f t="shared" si="0"/>
        <v>-92</v>
      </c>
      <c r="G24" s="58">
        <f t="shared" si="1"/>
        <v>-63</v>
      </c>
      <c r="H24" s="59">
        <f t="shared" si="2"/>
        <v>54.79744136460555</v>
      </c>
      <c r="I24" s="59">
        <f t="shared" si="3"/>
        <v>84.81848184818482</v>
      </c>
      <c r="J24" s="62">
        <f t="shared" si="4"/>
        <v>89.08145580589255</v>
      </c>
    </row>
    <row r="25" spans="1:10" ht="18" customHeight="1">
      <c r="A25" s="87" t="s">
        <v>28</v>
      </c>
      <c r="B25" s="88">
        <v>293</v>
      </c>
      <c r="C25" s="89">
        <v>189</v>
      </c>
      <c r="D25" s="88">
        <v>179</v>
      </c>
      <c r="E25" s="91">
        <v>154</v>
      </c>
      <c r="F25" s="57">
        <f t="shared" si="0"/>
        <v>-35</v>
      </c>
      <c r="G25" s="58">
        <f t="shared" si="1"/>
        <v>-25</v>
      </c>
      <c r="H25" s="59">
        <f t="shared" si="2"/>
        <v>52.55972696245734</v>
      </c>
      <c r="I25" s="59">
        <f t="shared" si="3"/>
        <v>81.48148148148148</v>
      </c>
      <c r="J25" s="62">
        <f t="shared" si="4"/>
        <v>86.03351955307262</v>
      </c>
    </row>
    <row r="26" spans="1:10" ht="18" customHeight="1">
      <c r="A26" s="87" t="s">
        <v>29</v>
      </c>
      <c r="B26" s="88">
        <v>161</v>
      </c>
      <c r="C26" s="89">
        <v>123</v>
      </c>
      <c r="D26" s="88">
        <v>115</v>
      </c>
      <c r="E26" s="91">
        <v>125</v>
      </c>
      <c r="F26" s="57">
        <f t="shared" si="0"/>
        <v>2</v>
      </c>
      <c r="G26" s="58">
        <f t="shared" si="1"/>
        <v>10</v>
      </c>
      <c r="H26" s="59">
        <f t="shared" si="2"/>
        <v>77.63975155279503</v>
      </c>
      <c r="I26" s="59">
        <f t="shared" si="3"/>
        <v>101.62601626016261</v>
      </c>
      <c r="J26" s="62">
        <f t="shared" si="4"/>
        <v>108.69565217391303</v>
      </c>
    </row>
    <row r="27" spans="1:10" ht="18" customHeight="1">
      <c r="A27" s="87" t="s">
        <v>30</v>
      </c>
      <c r="B27" s="88">
        <v>505</v>
      </c>
      <c r="C27" s="89">
        <v>398</v>
      </c>
      <c r="D27" s="88">
        <v>373</v>
      </c>
      <c r="E27" s="91">
        <v>228</v>
      </c>
      <c r="F27" s="57">
        <f t="shared" si="0"/>
        <v>-170</v>
      </c>
      <c r="G27" s="58">
        <f t="shared" si="1"/>
        <v>-145</v>
      </c>
      <c r="H27" s="59">
        <f t="shared" si="2"/>
        <v>45.14851485148515</v>
      </c>
      <c r="I27" s="59">
        <f t="shared" si="3"/>
        <v>57.286432160804026</v>
      </c>
      <c r="J27" s="62">
        <f t="shared" si="4"/>
        <v>61.12600536193029</v>
      </c>
    </row>
    <row r="28" spans="1:10" ht="18" customHeight="1">
      <c r="A28" s="87" t="s">
        <v>31</v>
      </c>
      <c r="B28" s="88">
        <v>470</v>
      </c>
      <c r="C28" s="89">
        <v>278</v>
      </c>
      <c r="D28" s="88">
        <v>263</v>
      </c>
      <c r="E28" s="91">
        <v>291</v>
      </c>
      <c r="F28" s="57">
        <f t="shared" si="0"/>
        <v>13</v>
      </c>
      <c r="G28" s="58">
        <f t="shared" si="1"/>
        <v>28</v>
      </c>
      <c r="H28" s="59">
        <f t="shared" si="2"/>
        <v>61.91489361702127</v>
      </c>
      <c r="I28" s="59">
        <f t="shared" si="3"/>
        <v>104.67625899280574</v>
      </c>
      <c r="J28" s="62">
        <f t="shared" si="4"/>
        <v>110.64638783269962</v>
      </c>
    </row>
    <row r="29" spans="1:10" ht="18" customHeight="1">
      <c r="A29" s="87" t="s">
        <v>32</v>
      </c>
      <c r="B29" s="88">
        <v>1045</v>
      </c>
      <c r="C29" s="89">
        <v>766</v>
      </c>
      <c r="D29" s="88">
        <v>722</v>
      </c>
      <c r="E29" s="91">
        <v>686</v>
      </c>
      <c r="F29" s="57">
        <f t="shared" si="0"/>
        <v>-80</v>
      </c>
      <c r="G29" s="58">
        <f t="shared" si="1"/>
        <v>-36</v>
      </c>
      <c r="H29" s="59">
        <f t="shared" si="2"/>
        <v>65.64593301435406</v>
      </c>
      <c r="I29" s="59">
        <f t="shared" si="3"/>
        <v>89.55613577023499</v>
      </c>
      <c r="J29" s="62">
        <f t="shared" si="4"/>
        <v>95.01385041551247</v>
      </c>
    </row>
    <row r="30" spans="1:10" ht="18" customHeight="1">
      <c r="A30" s="87" t="s">
        <v>33</v>
      </c>
      <c r="B30" s="88">
        <v>744</v>
      </c>
      <c r="C30" s="89">
        <v>534</v>
      </c>
      <c r="D30" s="88">
        <v>503</v>
      </c>
      <c r="E30" s="91">
        <v>494</v>
      </c>
      <c r="F30" s="57">
        <f t="shared" si="0"/>
        <v>-40</v>
      </c>
      <c r="G30" s="58">
        <f t="shared" si="1"/>
        <v>-9</v>
      </c>
      <c r="H30" s="59">
        <f t="shared" si="2"/>
        <v>66.39784946236558</v>
      </c>
      <c r="I30" s="59">
        <f t="shared" si="3"/>
        <v>92.50936329588015</v>
      </c>
      <c r="J30" s="62">
        <f t="shared" si="4"/>
        <v>98.2107355864811</v>
      </c>
    </row>
    <row r="31" spans="1:10" ht="18" customHeight="1">
      <c r="A31" s="87" t="s">
        <v>34</v>
      </c>
      <c r="B31" s="88">
        <v>93</v>
      </c>
      <c r="C31" s="89">
        <v>63</v>
      </c>
      <c r="D31" s="88">
        <v>58</v>
      </c>
      <c r="E31" s="91">
        <v>67</v>
      </c>
      <c r="F31" s="57">
        <f t="shared" si="0"/>
        <v>4</v>
      </c>
      <c r="G31" s="58">
        <f t="shared" si="1"/>
        <v>9</v>
      </c>
      <c r="H31" s="59">
        <f t="shared" si="2"/>
        <v>72.04301075268818</v>
      </c>
      <c r="I31" s="59">
        <f t="shared" si="3"/>
        <v>106.34920634920636</v>
      </c>
      <c r="J31" s="62">
        <f t="shared" si="4"/>
        <v>115.51724137931035</v>
      </c>
    </row>
    <row r="32" spans="1:10" ht="18" customHeight="1">
      <c r="A32" s="87" t="s">
        <v>35</v>
      </c>
      <c r="B32" s="88">
        <v>421</v>
      </c>
      <c r="C32" s="89">
        <v>357</v>
      </c>
      <c r="D32" s="88">
        <v>340</v>
      </c>
      <c r="E32" s="91">
        <v>400</v>
      </c>
      <c r="F32" s="57">
        <f t="shared" si="0"/>
        <v>43</v>
      </c>
      <c r="G32" s="58">
        <f t="shared" si="1"/>
        <v>60</v>
      </c>
      <c r="H32" s="59">
        <f t="shared" si="2"/>
        <v>95.01187648456056</v>
      </c>
      <c r="I32" s="59">
        <f t="shared" si="3"/>
        <v>112.04481792717087</v>
      </c>
      <c r="J32" s="62">
        <f t="shared" si="4"/>
        <v>117.64705882352942</v>
      </c>
    </row>
    <row r="33" spans="1:10" ht="18" customHeight="1">
      <c r="A33" s="87" t="s">
        <v>36</v>
      </c>
      <c r="B33" s="88">
        <v>237</v>
      </c>
      <c r="C33" s="89">
        <v>174</v>
      </c>
      <c r="D33" s="88">
        <v>165</v>
      </c>
      <c r="E33" s="91">
        <v>147</v>
      </c>
      <c r="F33" s="57">
        <f t="shared" si="0"/>
        <v>-27</v>
      </c>
      <c r="G33" s="58">
        <f t="shared" si="1"/>
        <v>-18</v>
      </c>
      <c r="H33" s="59">
        <f t="shared" si="2"/>
        <v>62.0253164556962</v>
      </c>
      <c r="I33" s="59">
        <f t="shared" si="3"/>
        <v>84.48275862068965</v>
      </c>
      <c r="J33" s="62">
        <f t="shared" si="4"/>
        <v>89.0909090909091</v>
      </c>
    </row>
    <row r="34" spans="1:10" ht="18" customHeight="1">
      <c r="A34" s="87" t="s">
        <v>37</v>
      </c>
      <c r="B34" s="88">
        <v>401</v>
      </c>
      <c r="C34" s="89">
        <v>232</v>
      </c>
      <c r="D34" s="88">
        <v>218</v>
      </c>
      <c r="E34" s="91">
        <v>155</v>
      </c>
      <c r="F34" s="57">
        <f t="shared" si="0"/>
        <v>-77</v>
      </c>
      <c r="G34" s="58">
        <f t="shared" si="1"/>
        <v>-63</v>
      </c>
      <c r="H34" s="59">
        <f t="shared" si="2"/>
        <v>38.65336658354115</v>
      </c>
      <c r="I34" s="59">
        <f t="shared" si="3"/>
        <v>66.8103448275862</v>
      </c>
      <c r="J34" s="62">
        <f t="shared" si="4"/>
        <v>71.10091743119266</v>
      </c>
    </row>
    <row r="35" spans="1:10" ht="18" customHeight="1">
      <c r="A35" s="87" t="s">
        <v>38</v>
      </c>
      <c r="B35" s="88">
        <v>539</v>
      </c>
      <c r="C35" s="89">
        <v>377</v>
      </c>
      <c r="D35" s="88">
        <v>358</v>
      </c>
      <c r="E35" s="91">
        <v>420</v>
      </c>
      <c r="F35" s="57">
        <f t="shared" si="0"/>
        <v>43</v>
      </c>
      <c r="G35" s="58">
        <f t="shared" si="1"/>
        <v>62</v>
      </c>
      <c r="H35" s="59">
        <f t="shared" si="2"/>
        <v>77.92207792207793</v>
      </c>
      <c r="I35" s="59">
        <f t="shared" si="3"/>
        <v>111.40583554376657</v>
      </c>
      <c r="J35" s="62">
        <f t="shared" si="4"/>
        <v>117.31843575418995</v>
      </c>
    </row>
    <row r="36" spans="1:10" ht="18" customHeight="1">
      <c r="A36" s="87" t="s">
        <v>39</v>
      </c>
      <c r="B36" s="88">
        <v>240</v>
      </c>
      <c r="C36" s="89">
        <v>167</v>
      </c>
      <c r="D36" s="88">
        <v>157</v>
      </c>
      <c r="E36" s="91">
        <v>116</v>
      </c>
      <c r="F36" s="57">
        <f t="shared" si="0"/>
        <v>-51</v>
      </c>
      <c r="G36" s="58">
        <f t="shared" si="1"/>
        <v>-41</v>
      </c>
      <c r="H36" s="59">
        <f t="shared" si="2"/>
        <v>48.333333333333336</v>
      </c>
      <c r="I36" s="59">
        <f t="shared" si="3"/>
        <v>69.46107784431138</v>
      </c>
      <c r="J36" s="62">
        <f t="shared" si="4"/>
        <v>73.88535031847134</v>
      </c>
    </row>
    <row r="37" spans="1:10" ht="18" customHeight="1">
      <c r="A37" s="87" t="s">
        <v>40</v>
      </c>
      <c r="B37" s="88">
        <v>579</v>
      </c>
      <c r="C37" s="89">
        <v>452</v>
      </c>
      <c r="D37" s="88">
        <v>436</v>
      </c>
      <c r="E37" s="91">
        <v>361</v>
      </c>
      <c r="F37" s="57">
        <f t="shared" si="0"/>
        <v>-91</v>
      </c>
      <c r="G37" s="58">
        <f t="shared" si="1"/>
        <v>-75</v>
      </c>
      <c r="H37" s="59">
        <f t="shared" si="2"/>
        <v>62.34887737478411</v>
      </c>
      <c r="I37" s="59">
        <f t="shared" si="3"/>
        <v>79.86725663716814</v>
      </c>
      <c r="J37" s="62">
        <f t="shared" si="4"/>
        <v>82.79816513761467</v>
      </c>
    </row>
    <row r="38" spans="1:10" ht="18" customHeight="1">
      <c r="A38" s="87" t="s">
        <v>41</v>
      </c>
      <c r="B38" s="88">
        <v>677</v>
      </c>
      <c r="C38" s="89">
        <v>530</v>
      </c>
      <c r="D38" s="88">
        <v>502</v>
      </c>
      <c r="E38" s="91">
        <v>535</v>
      </c>
      <c r="F38" s="57">
        <f t="shared" si="0"/>
        <v>5</v>
      </c>
      <c r="G38" s="58">
        <f t="shared" si="1"/>
        <v>33</v>
      </c>
      <c r="H38" s="59">
        <f t="shared" si="2"/>
        <v>79.02511078286558</v>
      </c>
      <c r="I38" s="59">
        <f t="shared" si="3"/>
        <v>100.9433962264151</v>
      </c>
      <c r="J38" s="62">
        <f t="shared" si="4"/>
        <v>106.57370517928287</v>
      </c>
    </row>
    <row r="39" spans="1:10" ht="18" customHeight="1">
      <c r="A39" s="87" t="s">
        <v>42</v>
      </c>
      <c r="B39" s="88">
        <v>63</v>
      </c>
      <c r="C39" s="89">
        <v>34</v>
      </c>
      <c r="D39" s="88">
        <v>33</v>
      </c>
      <c r="E39" s="91">
        <v>45</v>
      </c>
      <c r="F39" s="57">
        <f t="shared" si="0"/>
        <v>11</v>
      </c>
      <c r="G39" s="58">
        <f t="shared" si="1"/>
        <v>12</v>
      </c>
      <c r="H39" s="59">
        <f t="shared" si="2"/>
        <v>71.42857142857143</v>
      </c>
      <c r="I39" s="59">
        <f t="shared" si="3"/>
        <v>132.35294117647058</v>
      </c>
      <c r="J39" s="62">
        <f t="shared" si="4"/>
        <v>136.36363636363635</v>
      </c>
    </row>
    <row r="40" spans="1:10" ht="18" customHeight="1">
      <c r="A40" s="87" t="s">
        <v>43</v>
      </c>
      <c r="B40" s="88">
        <v>192</v>
      </c>
      <c r="C40" s="89">
        <v>133</v>
      </c>
      <c r="D40" s="88">
        <v>124</v>
      </c>
      <c r="E40" s="91">
        <v>113</v>
      </c>
      <c r="F40" s="57">
        <f t="shared" si="0"/>
        <v>-20</v>
      </c>
      <c r="G40" s="58">
        <f t="shared" si="1"/>
        <v>-11</v>
      </c>
      <c r="H40" s="59">
        <f t="shared" si="2"/>
        <v>58.854166666666664</v>
      </c>
      <c r="I40" s="59">
        <f t="shared" si="3"/>
        <v>84.9624060150376</v>
      </c>
      <c r="J40" s="62">
        <f t="shared" si="4"/>
        <v>91.12903225806451</v>
      </c>
    </row>
    <row r="41" spans="1:10" ht="18" customHeight="1">
      <c r="A41" s="87" t="s">
        <v>44</v>
      </c>
      <c r="B41" s="88">
        <v>147</v>
      </c>
      <c r="C41" s="89">
        <v>112</v>
      </c>
      <c r="D41" s="88">
        <v>118</v>
      </c>
      <c r="E41" s="91">
        <v>105</v>
      </c>
      <c r="F41" s="57">
        <f t="shared" si="0"/>
        <v>-7</v>
      </c>
      <c r="G41" s="58">
        <f t="shared" si="1"/>
        <v>-13</v>
      </c>
      <c r="H41" s="59">
        <f t="shared" si="2"/>
        <v>71.42857142857143</v>
      </c>
      <c r="I41" s="59">
        <f t="shared" si="3"/>
        <v>93.75</v>
      </c>
      <c r="J41" s="62">
        <f t="shared" si="4"/>
        <v>88.98305084745762</v>
      </c>
    </row>
    <row r="42" spans="1:10" ht="18" customHeight="1">
      <c r="A42" s="87" t="s">
        <v>45</v>
      </c>
      <c r="B42" s="88">
        <v>1377</v>
      </c>
      <c r="C42" s="89">
        <v>1022</v>
      </c>
      <c r="D42" s="88">
        <v>1025</v>
      </c>
      <c r="E42" s="91">
        <v>744</v>
      </c>
      <c r="F42" s="57">
        <f t="shared" si="0"/>
        <v>-278</v>
      </c>
      <c r="G42" s="58">
        <f t="shared" si="1"/>
        <v>-281</v>
      </c>
      <c r="H42" s="59">
        <f t="shared" si="2"/>
        <v>54.03050108932462</v>
      </c>
      <c r="I42" s="59">
        <f t="shared" si="3"/>
        <v>72.79843444227005</v>
      </c>
      <c r="J42" s="62">
        <f t="shared" si="4"/>
        <v>72.58536585365853</v>
      </c>
    </row>
    <row r="43" spans="1:10" ht="18" customHeight="1">
      <c r="A43" s="87" t="s">
        <v>46</v>
      </c>
      <c r="B43" s="88">
        <v>880</v>
      </c>
      <c r="C43" s="89">
        <v>794</v>
      </c>
      <c r="D43" s="88">
        <v>746</v>
      </c>
      <c r="E43" s="91">
        <v>372</v>
      </c>
      <c r="F43" s="57">
        <f t="shared" si="0"/>
        <v>-422</v>
      </c>
      <c r="G43" s="58">
        <f t="shared" si="1"/>
        <v>-374</v>
      </c>
      <c r="H43" s="59">
        <f t="shared" si="2"/>
        <v>42.27272727272727</v>
      </c>
      <c r="I43" s="59">
        <f t="shared" si="3"/>
        <v>46.85138539042821</v>
      </c>
      <c r="J43" s="62">
        <f t="shared" si="4"/>
        <v>49.865951742627345</v>
      </c>
    </row>
    <row r="44" spans="1:10" ht="18" customHeight="1">
      <c r="A44" s="87" t="s">
        <v>47</v>
      </c>
      <c r="B44" s="88">
        <v>401</v>
      </c>
      <c r="C44" s="89">
        <v>258</v>
      </c>
      <c r="D44" s="88">
        <v>284</v>
      </c>
      <c r="E44" s="91">
        <v>282</v>
      </c>
      <c r="F44" s="57">
        <f t="shared" si="0"/>
        <v>24</v>
      </c>
      <c r="G44" s="58">
        <f t="shared" si="1"/>
        <v>-2</v>
      </c>
      <c r="H44" s="59">
        <f t="shared" si="2"/>
        <v>70.32418952618454</v>
      </c>
      <c r="I44" s="59">
        <f t="shared" si="3"/>
        <v>109.30232558139534</v>
      </c>
      <c r="J44" s="62">
        <f t="shared" si="4"/>
        <v>99.29577464788733</v>
      </c>
    </row>
    <row r="45" spans="1:10" ht="18" customHeight="1">
      <c r="A45" s="87" t="s">
        <v>48</v>
      </c>
      <c r="B45" s="88">
        <v>479</v>
      </c>
      <c r="C45" s="89">
        <v>263</v>
      </c>
      <c r="D45" s="88">
        <v>246</v>
      </c>
      <c r="E45" s="91">
        <v>299</v>
      </c>
      <c r="F45" s="57">
        <f t="shared" si="0"/>
        <v>36</v>
      </c>
      <c r="G45" s="58">
        <f t="shared" si="1"/>
        <v>53</v>
      </c>
      <c r="H45" s="59">
        <f t="shared" si="2"/>
        <v>62.421711899791234</v>
      </c>
      <c r="I45" s="59">
        <f t="shared" si="3"/>
        <v>113.68821292775667</v>
      </c>
      <c r="J45" s="62">
        <f t="shared" si="4"/>
        <v>121.54471544715446</v>
      </c>
    </row>
    <row r="46" spans="1:10" ht="18" customHeight="1">
      <c r="A46" s="87" t="s">
        <v>49</v>
      </c>
      <c r="B46" s="88">
        <v>151</v>
      </c>
      <c r="C46" s="89">
        <v>123</v>
      </c>
      <c r="D46" s="88">
        <v>115</v>
      </c>
      <c r="E46" s="91">
        <v>119</v>
      </c>
      <c r="F46" s="57">
        <f t="shared" si="0"/>
        <v>-4</v>
      </c>
      <c r="G46" s="58">
        <f t="shared" si="1"/>
        <v>4</v>
      </c>
      <c r="H46" s="59">
        <f t="shared" si="2"/>
        <v>78.80794701986756</v>
      </c>
      <c r="I46" s="59">
        <f t="shared" si="3"/>
        <v>96.7479674796748</v>
      </c>
      <c r="J46" s="62">
        <f t="shared" si="4"/>
        <v>103.47826086956522</v>
      </c>
    </row>
    <row r="47" spans="1:10" ht="18" customHeight="1">
      <c r="A47" s="92" t="s">
        <v>50</v>
      </c>
      <c r="B47" s="93">
        <v>19294</v>
      </c>
      <c r="C47" s="93">
        <v>13711</v>
      </c>
      <c r="D47" s="93">
        <v>13086</v>
      </c>
      <c r="E47" s="93">
        <v>12303</v>
      </c>
      <c r="F47" s="93">
        <f>SUM(F11:F46)</f>
        <v>-1408</v>
      </c>
      <c r="G47" s="93">
        <f>SUM(G11:G46)</f>
        <v>-783</v>
      </c>
      <c r="H47" s="66">
        <f t="shared" si="2"/>
        <v>63.76593759718047</v>
      </c>
      <c r="I47" s="66">
        <f t="shared" si="3"/>
        <v>89.73087302166144</v>
      </c>
      <c r="J47" s="66">
        <f t="shared" si="4"/>
        <v>94.01650618982119</v>
      </c>
    </row>
    <row r="48" spans="1:10" ht="18" customHeight="1">
      <c r="A48" s="94" t="s">
        <v>70</v>
      </c>
      <c r="B48" s="95">
        <v>24136</v>
      </c>
      <c r="C48" s="95">
        <v>16086</v>
      </c>
      <c r="D48" s="95">
        <v>15065</v>
      </c>
      <c r="E48" s="95">
        <v>15615</v>
      </c>
      <c r="F48" s="67">
        <f>+E48-C48</f>
        <v>-471</v>
      </c>
      <c r="G48" s="65">
        <f>+E48-D48</f>
        <v>550</v>
      </c>
      <c r="H48" s="66">
        <f t="shared" si="2"/>
        <v>64.69588995691083</v>
      </c>
      <c r="I48" s="66">
        <f t="shared" si="3"/>
        <v>97.07198806415516</v>
      </c>
      <c r="J48" s="62">
        <f t="shared" si="4"/>
        <v>103.65084633255893</v>
      </c>
    </row>
    <row r="49" spans="1:10" ht="18" customHeight="1">
      <c r="A49" s="94" t="s">
        <v>71</v>
      </c>
      <c r="B49" s="95">
        <v>2235</v>
      </c>
      <c r="C49" s="95">
        <v>1457</v>
      </c>
      <c r="D49" s="95">
        <v>1504</v>
      </c>
      <c r="E49" s="95">
        <v>1635</v>
      </c>
      <c r="F49" s="57">
        <f>+E49-C49</f>
        <v>178</v>
      </c>
      <c r="G49" s="58">
        <f>+E49-D49</f>
        <v>131</v>
      </c>
      <c r="H49" s="59">
        <f t="shared" si="2"/>
        <v>73.15436241610739</v>
      </c>
      <c r="I49" s="59">
        <f t="shared" si="3"/>
        <v>112.21688400823611</v>
      </c>
      <c r="J49" s="66">
        <f t="shared" si="4"/>
        <v>108.71010638297874</v>
      </c>
    </row>
    <row r="50" spans="1:10" ht="18" customHeight="1">
      <c r="A50" s="94" t="s">
        <v>51</v>
      </c>
      <c r="B50" s="96">
        <v>0</v>
      </c>
      <c r="C50" s="96">
        <v>0</v>
      </c>
      <c r="D50" s="96">
        <v>-89</v>
      </c>
      <c r="E50" s="96">
        <v>-66</v>
      </c>
      <c r="F50" s="67">
        <f>+E50-C50</f>
        <v>-66</v>
      </c>
      <c r="G50" s="65">
        <f>+E50-D50</f>
        <v>23</v>
      </c>
      <c r="H50" s="97" t="s">
        <v>53</v>
      </c>
      <c r="I50" s="97" t="s">
        <v>53</v>
      </c>
      <c r="J50" s="66">
        <f t="shared" si="4"/>
        <v>74.15730337078652</v>
      </c>
    </row>
    <row r="51" spans="1:10" ht="18" customHeight="1">
      <c r="A51" s="98" t="s">
        <v>72</v>
      </c>
      <c r="B51" s="99">
        <f>+B47+B48+B49+B50</f>
        <v>45665</v>
      </c>
      <c r="C51" s="99">
        <v>31254</v>
      </c>
      <c r="D51" s="99">
        <f>+D47+D48+D49+D50</f>
        <v>29566</v>
      </c>
      <c r="E51" s="99">
        <f>+E47+E48+E49+E50</f>
        <v>29487</v>
      </c>
      <c r="F51" s="67">
        <f>+E51-C51</f>
        <v>-1767</v>
      </c>
      <c r="G51" s="65">
        <f>+E51-D51</f>
        <v>-79</v>
      </c>
      <c r="H51" s="66">
        <f>+E51/B51*100</f>
        <v>64.57242965071718</v>
      </c>
      <c r="I51" s="68">
        <f>+E51/C51*100</f>
        <v>94.34632367057017</v>
      </c>
      <c r="J51" s="66">
        <f t="shared" si="4"/>
        <v>99.73280119055671</v>
      </c>
    </row>
    <row r="53" spans="3:4" ht="18" customHeight="1">
      <c r="C53" s="90"/>
      <c r="D53" s="90"/>
    </row>
  </sheetData>
  <sheetProtection/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zoomScalePageLayoutView="0" workbookViewId="0" topLeftCell="A5">
      <selection activeCell="C28" sqref="C28"/>
    </sheetView>
  </sheetViews>
  <sheetFormatPr defaultColWidth="9.140625" defaultRowHeight="15"/>
  <cols>
    <col min="1" max="1" width="26.28125" style="47" customWidth="1"/>
    <col min="2" max="2" width="13.00390625" style="47" customWidth="1"/>
    <col min="3" max="3" width="14.140625" style="47" customWidth="1"/>
    <col min="4" max="8" width="12.7109375" style="47" customWidth="1"/>
    <col min="9" max="9" width="13.57421875" style="47" customWidth="1"/>
    <col min="10" max="10" width="12.140625" style="49" customWidth="1"/>
    <col min="11" max="16384" width="9.140625" style="47" customWidth="1"/>
  </cols>
  <sheetData>
    <row r="3" spans="1:10" ht="13.5">
      <c r="A3" s="44" t="s">
        <v>55</v>
      </c>
      <c r="B3" s="44"/>
      <c r="C3" s="44"/>
      <c r="D3" s="44"/>
      <c r="E3" s="44"/>
      <c r="F3" s="44"/>
      <c r="G3" s="44"/>
      <c r="H3" s="44"/>
      <c r="I3" s="45"/>
      <c r="J3" s="46"/>
    </row>
    <row r="4" spans="1:10" ht="18" customHeight="1">
      <c r="A4" s="47" t="s">
        <v>56</v>
      </c>
      <c r="B4" s="44"/>
      <c r="C4" s="44"/>
      <c r="D4" s="44"/>
      <c r="E4" s="44"/>
      <c r="F4" s="44"/>
      <c r="G4" s="44"/>
      <c r="H4" s="44"/>
      <c r="I4" s="44"/>
      <c r="J4" s="48"/>
    </row>
    <row r="5" ht="13.5" customHeight="1">
      <c r="A5" s="47" t="s">
        <v>57</v>
      </c>
    </row>
    <row r="6" ht="13.5" customHeight="1"/>
    <row r="7" ht="13.5" customHeight="1"/>
    <row r="8" spans="9:10" ht="13.5" customHeight="1">
      <c r="I8" s="45" t="s">
        <v>2</v>
      </c>
      <c r="J8" s="46"/>
    </row>
    <row r="9" spans="1:10" ht="18.75" customHeight="1">
      <c r="A9" s="265" t="s">
        <v>3</v>
      </c>
      <c r="B9" s="267" t="s">
        <v>58</v>
      </c>
      <c r="C9" s="268"/>
      <c r="D9" s="268"/>
      <c r="E9" s="268"/>
      <c r="F9" s="268"/>
      <c r="G9" s="268"/>
      <c r="H9" s="268"/>
      <c r="I9" s="269"/>
      <c r="J9" s="50"/>
    </row>
    <row r="10" spans="1:10" ht="18.75" customHeight="1">
      <c r="A10" s="266"/>
      <c r="B10" s="270" t="s">
        <v>59</v>
      </c>
      <c r="C10" s="270" t="s">
        <v>60</v>
      </c>
      <c r="D10" s="272" t="s">
        <v>6</v>
      </c>
      <c r="E10" s="273"/>
      <c r="F10" s="276" t="s">
        <v>7</v>
      </c>
      <c r="G10" s="276"/>
      <c r="H10" s="277" t="s">
        <v>61</v>
      </c>
      <c r="I10" s="278"/>
      <c r="J10" s="51"/>
    </row>
    <row r="11" spans="1:10" ht="18.75" customHeight="1">
      <c r="A11" s="266"/>
      <c r="B11" s="270"/>
      <c r="C11" s="270"/>
      <c r="D11" s="274"/>
      <c r="E11" s="275"/>
      <c r="F11" s="248" t="s">
        <v>62</v>
      </c>
      <c r="G11" s="248" t="s">
        <v>12</v>
      </c>
      <c r="H11" s="248" t="s">
        <v>63</v>
      </c>
      <c r="I11" s="248" t="s">
        <v>64</v>
      </c>
      <c r="J11" s="51"/>
    </row>
    <row r="12" spans="1:10" ht="18.75" customHeight="1">
      <c r="A12" s="266"/>
      <c r="B12" s="271"/>
      <c r="C12" s="271"/>
      <c r="D12" s="52">
        <v>2012</v>
      </c>
      <c r="E12" s="52">
        <v>2013</v>
      </c>
      <c r="F12" s="250"/>
      <c r="G12" s="250"/>
      <c r="H12" s="250"/>
      <c r="I12" s="250"/>
      <c r="J12" s="51"/>
    </row>
    <row r="13" spans="1:10" ht="18" customHeight="1">
      <c r="A13" s="53" t="s">
        <v>13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5"/>
    </row>
    <row r="14" spans="1:10" ht="18" customHeight="1">
      <c r="A14" s="56" t="s">
        <v>14</v>
      </c>
      <c r="B14" s="57">
        <v>1015</v>
      </c>
      <c r="C14" s="57">
        <v>515</v>
      </c>
      <c r="D14" s="57">
        <v>497</v>
      </c>
      <c r="E14" s="57">
        <v>508</v>
      </c>
      <c r="F14" s="57">
        <f aca="true" t="shared" si="0" ref="F14:F51">+E14-C14</f>
        <v>-7</v>
      </c>
      <c r="G14" s="58">
        <f>+E14-D14</f>
        <v>11</v>
      </c>
      <c r="H14" s="59">
        <f>+E14/B14*100</f>
        <v>50.04926108374384</v>
      </c>
      <c r="I14" s="60">
        <f>+E14/C14*100</f>
        <v>98.64077669902913</v>
      </c>
      <c r="J14" s="61"/>
    </row>
    <row r="15" spans="1:10" ht="18" customHeight="1">
      <c r="A15" s="56" t="s">
        <v>15</v>
      </c>
      <c r="B15" s="57">
        <v>40</v>
      </c>
      <c r="C15" s="57">
        <v>11</v>
      </c>
      <c r="D15" s="57">
        <v>12</v>
      </c>
      <c r="E15" s="57">
        <v>56</v>
      </c>
      <c r="F15" s="57">
        <f t="shared" si="0"/>
        <v>45</v>
      </c>
      <c r="G15" s="58">
        <f aca="true" t="shared" si="1" ref="G15:G52">+E15-D15</f>
        <v>44</v>
      </c>
      <c r="H15" s="59">
        <f>+E15/B15*100</f>
        <v>140</v>
      </c>
      <c r="I15" s="70" t="s">
        <v>53</v>
      </c>
      <c r="J15" s="61"/>
    </row>
    <row r="16" spans="1:10" ht="18" customHeight="1">
      <c r="A16" s="56" t="s">
        <v>16</v>
      </c>
      <c r="B16" s="57">
        <v>335</v>
      </c>
      <c r="C16" s="57">
        <v>7</v>
      </c>
      <c r="D16" s="57">
        <v>8</v>
      </c>
      <c r="E16" s="57">
        <v>47</v>
      </c>
      <c r="F16" s="57">
        <f t="shared" si="0"/>
        <v>40</v>
      </c>
      <c r="G16" s="58">
        <f t="shared" si="1"/>
        <v>39</v>
      </c>
      <c r="H16" s="59">
        <f>+E16/B16*100</f>
        <v>14.029850746268657</v>
      </c>
      <c r="I16" s="70" t="s">
        <v>53</v>
      </c>
      <c r="J16" s="61"/>
    </row>
    <row r="17" spans="1:10" ht="18" customHeight="1">
      <c r="A17" s="56" t="s">
        <v>17</v>
      </c>
      <c r="B17" s="57">
        <v>39</v>
      </c>
      <c r="C17" s="57">
        <v>11</v>
      </c>
      <c r="D17" s="57">
        <v>9</v>
      </c>
      <c r="E17" s="57">
        <v>8</v>
      </c>
      <c r="F17" s="57">
        <f t="shared" si="0"/>
        <v>-3</v>
      </c>
      <c r="G17" s="58">
        <f t="shared" si="1"/>
        <v>-1</v>
      </c>
      <c r="H17" s="59">
        <f>+E17/B17*100</f>
        <v>20.51282051282051</v>
      </c>
      <c r="I17" s="62">
        <f>+E17/C17*100</f>
        <v>72.72727272727273</v>
      </c>
      <c r="J17" s="61"/>
    </row>
    <row r="18" spans="1:10" ht="18" customHeight="1">
      <c r="A18" s="56" t="s">
        <v>18</v>
      </c>
      <c r="B18" s="57">
        <v>4</v>
      </c>
      <c r="C18" s="57">
        <v>4</v>
      </c>
      <c r="D18" s="57">
        <v>4</v>
      </c>
      <c r="E18" s="57">
        <v>27</v>
      </c>
      <c r="F18" s="57">
        <f t="shared" si="0"/>
        <v>23</v>
      </c>
      <c r="G18" s="58">
        <f t="shared" si="1"/>
        <v>23</v>
      </c>
      <c r="H18" s="70" t="s">
        <v>53</v>
      </c>
      <c r="I18" s="70" t="s">
        <v>53</v>
      </c>
      <c r="J18" s="61"/>
    </row>
    <row r="19" spans="1:10" ht="18" customHeight="1">
      <c r="A19" s="56" t="s">
        <v>19</v>
      </c>
      <c r="B19" s="57">
        <v>57</v>
      </c>
      <c r="C19" s="57">
        <v>9</v>
      </c>
      <c r="D19" s="57">
        <v>9</v>
      </c>
      <c r="E19" s="57">
        <v>137</v>
      </c>
      <c r="F19" s="57">
        <f t="shared" si="0"/>
        <v>128</v>
      </c>
      <c r="G19" s="58">
        <f t="shared" si="1"/>
        <v>128</v>
      </c>
      <c r="H19" s="59">
        <f aca="true" t="shared" si="2" ref="H19:H52">+E19/B19*100</f>
        <v>240.35087719298244</v>
      </c>
      <c r="I19" s="70" t="s">
        <v>53</v>
      </c>
      <c r="J19" s="61"/>
    </row>
    <row r="20" spans="1:10" ht="18" customHeight="1">
      <c r="A20" s="56" t="s">
        <v>20</v>
      </c>
      <c r="B20" s="57">
        <v>744</v>
      </c>
      <c r="C20" s="57">
        <v>536</v>
      </c>
      <c r="D20" s="57">
        <v>512</v>
      </c>
      <c r="E20" s="57">
        <v>181</v>
      </c>
      <c r="F20" s="57">
        <f t="shared" si="0"/>
        <v>-355</v>
      </c>
      <c r="G20" s="58">
        <f t="shared" si="1"/>
        <v>-331</v>
      </c>
      <c r="H20" s="59">
        <f t="shared" si="2"/>
        <v>24.327956989247312</v>
      </c>
      <c r="I20" s="62">
        <f aca="true" t="shared" si="3" ref="I20:I52">+E20/C20*100</f>
        <v>33.76865671641791</v>
      </c>
      <c r="J20" s="61"/>
    </row>
    <row r="21" spans="1:10" ht="18" customHeight="1">
      <c r="A21" s="56" t="s">
        <v>21</v>
      </c>
      <c r="B21" s="57">
        <v>43</v>
      </c>
      <c r="C21" s="57">
        <v>43</v>
      </c>
      <c r="D21" s="57">
        <v>20</v>
      </c>
      <c r="E21" s="57">
        <v>80</v>
      </c>
      <c r="F21" s="57">
        <f t="shared" si="0"/>
        <v>37</v>
      </c>
      <c r="G21" s="58">
        <f t="shared" si="1"/>
        <v>60</v>
      </c>
      <c r="H21" s="59">
        <f t="shared" si="2"/>
        <v>186.04651162790697</v>
      </c>
      <c r="I21" s="62">
        <f t="shared" si="3"/>
        <v>186.04651162790697</v>
      </c>
      <c r="J21" s="61"/>
    </row>
    <row r="22" spans="1:10" ht="18" customHeight="1">
      <c r="A22" s="56" t="s">
        <v>22</v>
      </c>
      <c r="B22" s="57">
        <v>533</v>
      </c>
      <c r="C22" s="57">
        <v>517</v>
      </c>
      <c r="D22" s="57">
        <v>563</v>
      </c>
      <c r="E22" s="57">
        <v>50</v>
      </c>
      <c r="F22" s="57">
        <f t="shared" si="0"/>
        <v>-467</v>
      </c>
      <c r="G22" s="58">
        <f t="shared" si="1"/>
        <v>-513</v>
      </c>
      <c r="H22" s="59">
        <f t="shared" si="2"/>
        <v>9.380863039399625</v>
      </c>
      <c r="I22" s="62">
        <f t="shared" si="3"/>
        <v>9.671179883945841</v>
      </c>
      <c r="J22" s="61"/>
    </row>
    <row r="23" spans="1:10" ht="18" customHeight="1">
      <c r="A23" s="56" t="s">
        <v>23</v>
      </c>
      <c r="B23" s="57">
        <v>7</v>
      </c>
      <c r="C23" s="57">
        <v>0</v>
      </c>
      <c r="D23" s="57">
        <v>0</v>
      </c>
      <c r="E23" s="57">
        <v>2</v>
      </c>
      <c r="F23" s="57">
        <f t="shared" si="0"/>
        <v>2</v>
      </c>
      <c r="G23" s="58">
        <f t="shared" si="1"/>
        <v>2</v>
      </c>
      <c r="H23" s="59">
        <f t="shared" si="2"/>
        <v>28.57142857142857</v>
      </c>
      <c r="I23" s="62">
        <v>0</v>
      </c>
      <c r="J23" s="61"/>
    </row>
    <row r="24" spans="1:10" ht="18" customHeight="1">
      <c r="A24" s="56" t="s">
        <v>24</v>
      </c>
      <c r="B24" s="57">
        <v>137</v>
      </c>
      <c r="C24" s="57">
        <v>137</v>
      </c>
      <c r="D24" s="57">
        <v>141</v>
      </c>
      <c r="E24" s="57">
        <v>86</v>
      </c>
      <c r="F24" s="57">
        <f t="shared" si="0"/>
        <v>-51</v>
      </c>
      <c r="G24" s="58">
        <f t="shared" si="1"/>
        <v>-55</v>
      </c>
      <c r="H24" s="59">
        <f t="shared" si="2"/>
        <v>62.77372262773723</v>
      </c>
      <c r="I24" s="62">
        <f t="shared" si="3"/>
        <v>62.77372262773723</v>
      </c>
      <c r="J24" s="61"/>
    </row>
    <row r="25" spans="1:10" ht="18" customHeight="1">
      <c r="A25" s="56" t="s">
        <v>25</v>
      </c>
      <c r="B25" s="57">
        <v>94</v>
      </c>
      <c r="C25" s="57">
        <v>94</v>
      </c>
      <c r="D25" s="57">
        <v>96</v>
      </c>
      <c r="E25" s="57">
        <v>191</v>
      </c>
      <c r="F25" s="57">
        <f t="shared" si="0"/>
        <v>97</v>
      </c>
      <c r="G25" s="58">
        <f t="shared" si="1"/>
        <v>95</v>
      </c>
      <c r="H25" s="59">
        <f t="shared" si="2"/>
        <v>203.19148936170214</v>
      </c>
      <c r="I25" s="62">
        <f t="shared" si="3"/>
        <v>203.19148936170214</v>
      </c>
      <c r="J25" s="61"/>
    </row>
    <row r="26" spans="1:10" ht="18" customHeight="1">
      <c r="A26" s="56" t="s">
        <v>26</v>
      </c>
      <c r="B26" s="57">
        <v>945</v>
      </c>
      <c r="C26" s="57">
        <v>18</v>
      </c>
      <c r="D26" s="57">
        <v>20</v>
      </c>
      <c r="E26" s="57">
        <v>67</v>
      </c>
      <c r="F26" s="57">
        <f t="shared" si="0"/>
        <v>49</v>
      </c>
      <c r="G26" s="58">
        <f t="shared" si="1"/>
        <v>47</v>
      </c>
      <c r="H26" s="59">
        <f t="shared" si="2"/>
        <v>7.089947089947089</v>
      </c>
      <c r="I26" s="70" t="s">
        <v>53</v>
      </c>
      <c r="J26" s="61"/>
    </row>
    <row r="27" spans="1:10" ht="18" customHeight="1">
      <c r="A27" s="56" t="s">
        <v>27</v>
      </c>
      <c r="B27" s="57">
        <v>230</v>
      </c>
      <c r="C27" s="57">
        <v>19</v>
      </c>
      <c r="D27" s="57">
        <v>8</v>
      </c>
      <c r="E27" s="57">
        <v>52</v>
      </c>
      <c r="F27" s="57">
        <f t="shared" si="0"/>
        <v>33</v>
      </c>
      <c r="G27" s="58">
        <f t="shared" si="1"/>
        <v>44</v>
      </c>
      <c r="H27" s="59">
        <f t="shared" si="2"/>
        <v>22.608695652173914</v>
      </c>
      <c r="I27" s="70" t="s">
        <v>53</v>
      </c>
      <c r="J27" s="61"/>
    </row>
    <row r="28" spans="1:10" ht="18" customHeight="1">
      <c r="A28" s="56" t="s">
        <v>28</v>
      </c>
      <c r="B28" s="57">
        <v>27</v>
      </c>
      <c r="C28" s="57">
        <v>27</v>
      </c>
      <c r="D28" s="57">
        <v>23</v>
      </c>
      <c r="E28" s="57">
        <v>135</v>
      </c>
      <c r="F28" s="57">
        <f t="shared" si="0"/>
        <v>108</v>
      </c>
      <c r="G28" s="58">
        <f t="shared" si="1"/>
        <v>112</v>
      </c>
      <c r="H28" s="70" t="s">
        <v>53</v>
      </c>
      <c r="I28" s="70" t="s">
        <v>53</v>
      </c>
      <c r="J28" s="61"/>
    </row>
    <row r="29" spans="1:10" ht="18" customHeight="1">
      <c r="A29" s="56" t="s">
        <v>29</v>
      </c>
      <c r="B29" s="57">
        <v>17</v>
      </c>
      <c r="C29" s="57">
        <v>5</v>
      </c>
      <c r="D29" s="57">
        <v>4</v>
      </c>
      <c r="E29" s="57">
        <v>3</v>
      </c>
      <c r="F29" s="57">
        <f t="shared" si="0"/>
        <v>-2</v>
      </c>
      <c r="G29" s="58">
        <f t="shared" si="1"/>
        <v>-1</v>
      </c>
      <c r="H29" s="59">
        <f t="shared" si="2"/>
        <v>17.647058823529413</v>
      </c>
      <c r="I29" s="62">
        <f t="shared" si="3"/>
        <v>60</v>
      </c>
      <c r="J29" s="61"/>
    </row>
    <row r="30" spans="1:10" ht="18" customHeight="1">
      <c r="A30" s="56" t="s">
        <v>30</v>
      </c>
      <c r="B30" s="57">
        <v>229</v>
      </c>
      <c r="C30" s="57">
        <v>153</v>
      </c>
      <c r="D30" s="57">
        <v>126</v>
      </c>
      <c r="E30" s="57">
        <v>14</v>
      </c>
      <c r="F30" s="57">
        <f t="shared" si="0"/>
        <v>-139</v>
      </c>
      <c r="G30" s="58">
        <f t="shared" si="1"/>
        <v>-112</v>
      </c>
      <c r="H30" s="59">
        <f t="shared" si="2"/>
        <v>6.11353711790393</v>
      </c>
      <c r="I30" s="62">
        <f t="shared" si="3"/>
        <v>9.15032679738562</v>
      </c>
      <c r="J30" s="61"/>
    </row>
    <row r="31" spans="1:10" ht="18" customHeight="1">
      <c r="A31" s="56" t="s">
        <v>31</v>
      </c>
      <c r="B31" s="57">
        <v>642</v>
      </c>
      <c r="C31" s="57">
        <v>631</v>
      </c>
      <c r="D31" s="57">
        <v>406</v>
      </c>
      <c r="E31" s="57">
        <v>9</v>
      </c>
      <c r="F31" s="57">
        <f t="shared" si="0"/>
        <v>-622</v>
      </c>
      <c r="G31" s="58">
        <f t="shared" si="1"/>
        <v>-397</v>
      </c>
      <c r="H31" s="59">
        <f t="shared" si="2"/>
        <v>1.4018691588785046</v>
      </c>
      <c r="I31" s="62">
        <f t="shared" si="3"/>
        <v>1.4263074484944533</v>
      </c>
      <c r="J31" s="61"/>
    </row>
    <row r="32" spans="1:10" ht="18" customHeight="1">
      <c r="A32" s="56" t="s">
        <v>32</v>
      </c>
      <c r="B32" s="57">
        <v>182</v>
      </c>
      <c r="C32" s="57">
        <v>77</v>
      </c>
      <c r="D32" s="57">
        <v>82</v>
      </c>
      <c r="E32" s="57">
        <v>295</v>
      </c>
      <c r="F32" s="57">
        <f t="shared" si="0"/>
        <v>218</v>
      </c>
      <c r="G32" s="58">
        <f t="shared" si="1"/>
        <v>213</v>
      </c>
      <c r="H32" s="59">
        <f t="shared" si="2"/>
        <v>162.0879120879121</v>
      </c>
      <c r="I32" s="70" t="s">
        <v>53</v>
      </c>
      <c r="J32" s="61"/>
    </row>
    <row r="33" spans="1:10" ht="18" customHeight="1">
      <c r="A33" s="56" t="s">
        <v>33</v>
      </c>
      <c r="B33" s="57">
        <v>696</v>
      </c>
      <c r="C33" s="57">
        <v>683</v>
      </c>
      <c r="D33" s="57">
        <v>715</v>
      </c>
      <c r="E33" s="57">
        <v>91</v>
      </c>
      <c r="F33" s="57">
        <f t="shared" si="0"/>
        <v>-592</v>
      </c>
      <c r="G33" s="58">
        <f t="shared" si="1"/>
        <v>-624</v>
      </c>
      <c r="H33" s="59">
        <f t="shared" si="2"/>
        <v>13.07471264367816</v>
      </c>
      <c r="I33" s="62">
        <f t="shared" si="3"/>
        <v>13.323572474377746</v>
      </c>
      <c r="J33" s="61"/>
    </row>
    <row r="34" spans="1:10" ht="18" customHeight="1">
      <c r="A34" s="56" t="s">
        <v>34</v>
      </c>
      <c r="B34" s="57">
        <v>2</v>
      </c>
      <c r="C34" s="57">
        <v>2</v>
      </c>
      <c r="D34" s="57">
        <v>0</v>
      </c>
      <c r="E34" s="57">
        <v>0</v>
      </c>
      <c r="F34" s="57">
        <f t="shared" si="0"/>
        <v>-2</v>
      </c>
      <c r="G34" s="58">
        <f t="shared" si="1"/>
        <v>0</v>
      </c>
      <c r="H34" s="59">
        <f t="shared" si="2"/>
        <v>0</v>
      </c>
      <c r="I34" s="62">
        <f t="shared" si="3"/>
        <v>0</v>
      </c>
      <c r="J34" s="61"/>
    </row>
    <row r="35" spans="1:10" ht="18" customHeight="1">
      <c r="A35" s="56" t="s">
        <v>35</v>
      </c>
      <c r="B35" s="57">
        <v>91</v>
      </c>
      <c r="C35" s="57">
        <v>91</v>
      </c>
      <c r="D35" s="57">
        <v>61</v>
      </c>
      <c r="E35" s="57">
        <v>0</v>
      </c>
      <c r="F35" s="57">
        <f t="shared" si="0"/>
        <v>-91</v>
      </c>
      <c r="G35" s="58">
        <f t="shared" si="1"/>
        <v>-61</v>
      </c>
      <c r="H35" s="59">
        <f t="shared" si="2"/>
        <v>0</v>
      </c>
      <c r="I35" s="62">
        <f t="shared" si="3"/>
        <v>0</v>
      </c>
      <c r="J35" s="61"/>
    </row>
    <row r="36" spans="1:10" ht="18" customHeight="1">
      <c r="A36" s="56" t="s">
        <v>36</v>
      </c>
      <c r="B36" s="57">
        <v>5</v>
      </c>
      <c r="C36" s="57">
        <v>3</v>
      </c>
      <c r="D36" s="57">
        <v>3</v>
      </c>
      <c r="E36" s="57">
        <v>15</v>
      </c>
      <c r="F36" s="57">
        <f t="shared" si="0"/>
        <v>12</v>
      </c>
      <c r="G36" s="58">
        <f t="shared" si="1"/>
        <v>12</v>
      </c>
      <c r="H36" s="70" t="s">
        <v>53</v>
      </c>
      <c r="I36" s="70" t="s">
        <v>53</v>
      </c>
      <c r="J36" s="61"/>
    </row>
    <row r="37" spans="1:10" ht="18" customHeight="1">
      <c r="A37" s="56" t="s">
        <v>37</v>
      </c>
      <c r="B37" s="57">
        <v>63</v>
      </c>
      <c r="C37" s="57">
        <v>58</v>
      </c>
      <c r="D37" s="57">
        <v>41</v>
      </c>
      <c r="E37" s="57">
        <v>124</v>
      </c>
      <c r="F37" s="57">
        <f t="shared" si="0"/>
        <v>66</v>
      </c>
      <c r="G37" s="58">
        <f t="shared" si="1"/>
        <v>83</v>
      </c>
      <c r="H37" s="59">
        <f t="shared" si="2"/>
        <v>196.8253968253968</v>
      </c>
      <c r="I37" s="62">
        <f t="shared" si="3"/>
        <v>213.79310344827584</v>
      </c>
      <c r="J37" s="61"/>
    </row>
    <row r="38" spans="1:10" ht="18" customHeight="1">
      <c r="A38" s="56" t="s">
        <v>38</v>
      </c>
      <c r="B38" s="57">
        <v>343</v>
      </c>
      <c r="C38" s="57">
        <v>321</v>
      </c>
      <c r="D38" s="57">
        <v>314</v>
      </c>
      <c r="E38" s="57">
        <v>221</v>
      </c>
      <c r="F38" s="57">
        <f t="shared" si="0"/>
        <v>-100</v>
      </c>
      <c r="G38" s="58">
        <f t="shared" si="1"/>
        <v>-93</v>
      </c>
      <c r="H38" s="59">
        <f t="shared" si="2"/>
        <v>64.43148688046647</v>
      </c>
      <c r="I38" s="62">
        <f t="shared" si="3"/>
        <v>68.84735202492212</v>
      </c>
      <c r="J38" s="61"/>
    </row>
    <row r="39" spans="1:10" ht="18" customHeight="1">
      <c r="A39" s="56" t="s">
        <v>39</v>
      </c>
      <c r="B39" s="57">
        <v>59</v>
      </c>
      <c r="C39" s="57">
        <v>59</v>
      </c>
      <c r="D39" s="57">
        <v>67</v>
      </c>
      <c r="E39" s="57">
        <v>0</v>
      </c>
      <c r="F39" s="57">
        <f t="shared" si="0"/>
        <v>-59</v>
      </c>
      <c r="G39" s="58">
        <f t="shared" si="1"/>
        <v>-67</v>
      </c>
      <c r="H39" s="59">
        <f t="shared" si="2"/>
        <v>0</v>
      </c>
      <c r="I39" s="62">
        <f t="shared" si="3"/>
        <v>0</v>
      </c>
      <c r="J39" s="61"/>
    </row>
    <row r="40" spans="1:10" ht="18" customHeight="1">
      <c r="A40" s="56" t="s">
        <v>65</v>
      </c>
      <c r="B40" s="57">
        <v>21</v>
      </c>
      <c r="C40" s="57">
        <v>7</v>
      </c>
      <c r="D40" s="57">
        <v>7</v>
      </c>
      <c r="E40" s="57">
        <v>393</v>
      </c>
      <c r="F40" s="57">
        <f t="shared" si="0"/>
        <v>386</v>
      </c>
      <c r="G40" s="58">
        <f t="shared" si="1"/>
        <v>386</v>
      </c>
      <c r="H40" s="70" t="s">
        <v>53</v>
      </c>
      <c r="I40" s="70" t="s">
        <v>53</v>
      </c>
      <c r="J40" s="61"/>
    </row>
    <row r="41" spans="1:10" ht="18" customHeight="1">
      <c r="A41" s="56" t="s">
        <v>41</v>
      </c>
      <c r="B41" s="57">
        <v>134</v>
      </c>
      <c r="C41" s="57">
        <v>46</v>
      </c>
      <c r="D41" s="57">
        <v>51</v>
      </c>
      <c r="E41" s="57">
        <v>106</v>
      </c>
      <c r="F41" s="57">
        <f t="shared" si="0"/>
        <v>60</v>
      </c>
      <c r="G41" s="58">
        <f t="shared" si="1"/>
        <v>55</v>
      </c>
      <c r="H41" s="59">
        <f t="shared" si="2"/>
        <v>79.1044776119403</v>
      </c>
      <c r="I41" s="62">
        <f t="shared" si="3"/>
        <v>230.43478260869566</v>
      </c>
      <c r="J41" s="61"/>
    </row>
    <row r="42" spans="1:10" ht="18" customHeight="1">
      <c r="A42" s="56" t="s">
        <v>42</v>
      </c>
      <c r="B42" s="57">
        <v>141</v>
      </c>
      <c r="C42" s="57">
        <v>136</v>
      </c>
      <c r="D42" s="57">
        <v>148</v>
      </c>
      <c r="E42" s="57">
        <v>0</v>
      </c>
      <c r="F42" s="57">
        <f t="shared" si="0"/>
        <v>-136</v>
      </c>
      <c r="G42" s="58">
        <f t="shared" si="1"/>
        <v>-148</v>
      </c>
      <c r="H42" s="59">
        <f t="shared" si="2"/>
        <v>0</v>
      </c>
      <c r="I42" s="62">
        <f t="shared" si="3"/>
        <v>0</v>
      </c>
      <c r="J42" s="61"/>
    </row>
    <row r="43" spans="1:10" ht="18" customHeight="1">
      <c r="A43" s="56" t="s">
        <v>43</v>
      </c>
      <c r="B43" s="57">
        <v>2</v>
      </c>
      <c r="C43" s="57">
        <v>2</v>
      </c>
      <c r="D43" s="57">
        <v>2</v>
      </c>
      <c r="E43" s="57">
        <v>0</v>
      </c>
      <c r="F43" s="57">
        <f t="shared" si="0"/>
        <v>-2</v>
      </c>
      <c r="G43" s="58">
        <f t="shared" si="1"/>
        <v>-2</v>
      </c>
      <c r="H43" s="59">
        <f t="shared" si="2"/>
        <v>0</v>
      </c>
      <c r="I43" s="62">
        <f t="shared" si="3"/>
        <v>0</v>
      </c>
      <c r="J43" s="61"/>
    </row>
    <row r="44" spans="1:10" ht="18" customHeight="1">
      <c r="A44" s="56" t="s">
        <v>44</v>
      </c>
      <c r="B44" s="57">
        <v>565</v>
      </c>
      <c r="C44" s="57">
        <v>78</v>
      </c>
      <c r="D44" s="57">
        <v>88</v>
      </c>
      <c r="E44" s="57">
        <v>76</v>
      </c>
      <c r="F44" s="57">
        <f t="shared" si="0"/>
        <v>-2</v>
      </c>
      <c r="G44" s="58">
        <f t="shared" si="1"/>
        <v>-12</v>
      </c>
      <c r="H44" s="59">
        <f t="shared" si="2"/>
        <v>13.451327433628318</v>
      </c>
      <c r="I44" s="62">
        <f t="shared" si="3"/>
        <v>97.43589743589743</v>
      </c>
      <c r="J44" s="61"/>
    </row>
    <row r="45" spans="1:10" ht="18" customHeight="1">
      <c r="A45" s="56" t="s">
        <v>45</v>
      </c>
      <c r="B45" s="57">
        <v>232</v>
      </c>
      <c r="C45" s="57">
        <v>110</v>
      </c>
      <c r="D45" s="57">
        <v>80</v>
      </c>
      <c r="E45" s="57">
        <v>294</v>
      </c>
      <c r="F45" s="57">
        <f t="shared" si="0"/>
        <v>184</v>
      </c>
      <c r="G45" s="58">
        <f t="shared" si="1"/>
        <v>214</v>
      </c>
      <c r="H45" s="59">
        <f t="shared" si="2"/>
        <v>126.72413793103448</v>
      </c>
      <c r="I45" s="70" t="s">
        <v>53</v>
      </c>
      <c r="J45" s="61"/>
    </row>
    <row r="46" spans="1:10" ht="18" customHeight="1">
      <c r="A46" s="56" t="s">
        <v>46</v>
      </c>
      <c r="B46" s="57">
        <v>103</v>
      </c>
      <c r="C46" s="57">
        <v>89</v>
      </c>
      <c r="D46" s="57">
        <v>71</v>
      </c>
      <c r="E46" s="57">
        <v>37</v>
      </c>
      <c r="F46" s="57">
        <f t="shared" si="0"/>
        <v>-52</v>
      </c>
      <c r="G46" s="58">
        <f t="shared" si="1"/>
        <v>-34</v>
      </c>
      <c r="H46" s="59">
        <f t="shared" si="2"/>
        <v>35.92233009708738</v>
      </c>
      <c r="I46" s="62">
        <f t="shared" si="3"/>
        <v>41.57303370786517</v>
      </c>
      <c r="J46" s="61"/>
    </row>
    <row r="47" spans="1:10" ht="18" customHeight="1">
      <c r="A47" s="56" t="s">
        <v>47</v>
      </c>
      <c r="B47" s="57">
        <v>44</v>
      </c>
      <c r="C47" s="57">
        <v>2</v>
      </c>
      <c r="D47" s="57">
        <v>2</v>
      </c>
      <c r="E47" s="57">
        <v>2</v>
      </c>
      <c r="F47" s="57">
        <f t="shared" si="0"/>
        <v>0</v>
      </c>
      <c r="G47" s="58">
        <f t="shared" si="1"/>
        <v>0</v>
      </c>
      <c r="H47" s="59">
        <f t="shared" si="2"/>
        <v>4.545454545454546</v>
      </c>
      <c r="I47" s="62">
        <f t="shared" si="3"/>
        <v>100</v>
      </c>
      <c r="J47" s="61"/>
    </row>
    <row r="48" spans="1:10" ht="18" customHeight="1">
      <c r="A48" s="56" t="s">
        <v>48</v>
      </c>
      <c r="B48" s="57">
        <v>34</v>
      </c>
      <c r="C48" s="57">
        <v>34</v>
      </c>
      <c r="D48" s="57">
        <v>40</v>
      </c>
      <c r="E48" s="57">
        <v>13</v>
      </c>
      <c r="F48" s="57">
        <f t="shared" si="0"/>
        <v>-21</v>
      </c>
      <c r="G48" s="58">
        <f t="shared" si="1"/>
        <v>-27</v>
      </c>
      <c r="H48" s="59">
        <f t="shared" si="2"/>
        <v>38.23529411764706</v>
      </c>
      <c r="I48" s="62">
        <f t="shared" si="3"/>
        <v>38.23529411764706</v>
      </c>
      <c r="J48" s="61"/>
    </row>
    <row r="49" spans="1:10" ht="18" customHeight="1">
      <c r="A49" s="56" t="s">
        <v>49</v>
      </c>
      <c r="B49" s="57">
        <v>16</v>
      </c>
      <c r="C49" s="57">
        <v>0</v>
      </c>
      <c r="D49" s="57">
        <v>0</v>
      </c>
      <c r="E49" s="57">
        <v>4</v>
      </c>
      <c r="F49" s="57">
        <f t="shared" si="0"/>
        <v>4</v>
      </c>
      <c r="G49" s="58">
        <f t="shared" si="1"/>
        <v>4</v>
      </c>
      <c r="H49" s="59">
        <f t="shared" si="2"/>
        <v>25</v>
      </c>
      <c r="I49" s="62">
        <v>0</v>
      </c>
      <c r="J49" s="61"/>
    </row>
    <row r="50" spans="1:10" ht="18" customHeight="1">
      <c r="A50" s="63" t="s">
        <v>50</v>
      </c>
      <c r="B50" s="64">
        <v>7871</v>
      </c>
      <c r="C50" s="64">
        <v>4535</v>
      </c>
      <c r="D50" s="64">
        <v>4230</v>
      </c>
      <c r="E50" s="64">
        <f>SUM(E14:E49)</f>
        <v>3324</v>
      </c>
      <c r="F50" s="64">
        <f t="shared" si="0"/>
        <v>-1211</v>
      </c>
      <c r="G50" s="65">
        <f t="shared" si="1"/>
        <v>-906</v>
      </c>
      <c r="H50" s="66">
        <f t="shared" si="2"/>
        <v>42.23097446321941</v>
      </c>
      <c r="I50" s="66">
        <f t="shared" si="3"/>
        <v>73.29658213891952</v>
      </c>
      <c r="J50" s="61"/>
    </row>
    <row r="51" spans="1:10" ht="18" customHeight="1">
      <c r="A51" s="63" t="s">
        <v>66</v>
      </c>
      <c r="B51" s="67">
        <v>14657</v>
      </c>
      <c r="C51" s="67">
        <v>9749</v>
      </c>
      <c r="D51" s="67">
        <v>18295</v>
      </c>
      <c r="E51" s="67">
        <v>7962</v>
      </c>
      <c r="F51" s="64">
        <f t="shared" si="0"/>
        <v>-1787</v>
      </c>
      <c r="G51" s="65">
        <f t="shared" si="1"/>
        <v>-10333</v>
      </c>
      <c r="H51" s="66">
        <f t="shared" si="2"/>
        <v>54.32216688271816</v>
      </c>
      <c r="I51" s="66">
        <f t="shared" si="3"/>
        <v>81.66991486306287</v>
      </c>
      <c r="J51" s="61"/>
    </row>
    <row r="52" spans="1:10" ht="18" customHeight="1">
      <c r="A52" s="63" t="s">
        <v>67</v>
      </c>
      <c r="B52" s="67">
        <v>22528</v>
      </c>
      <c r="C52" s="67">
        <v>14284</v>
      </c>
      <c r="D52" s="67">
        <v>22525</v>
      </c>
      <c r="E52" s="67">
        <f>+E50+E51</f>
        <v>11286</v>
      </c>
      <c r="F52" s="67">
        <f>+F50+F51</f>
        <v>-2998</v>
      </c>
      <c r="G52" s="65">
        <f t="shared" si="1"/>
        <v>-11239</v>
      </c>
      <c r="H52" s="68">
        <f t="shared" si="2"/>
        <v>50.09765625</v>
      </c>
      <c r="I52" s="66">
        <f t="shared" si="3"/>
        <v>79.01148137776534</v>
      </c>
      <c r="J52" s="61"/>
    </row>
    <row r="53" ht="18" customHeight="1"/>
    <row r="54" ht="18" customHeight="1">
      <c r="C54" s="69"/>
    </row>
    <row r="55" ht="15" customHeight="1"/>
  </sheetData>
  <sheetProtection/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rintOptions/>
  <pageMargins left="0.5511811023622047" right="0.4330708661417323" top="0.5905511811023623" bottom="0.629921259842519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PageLayoutView="0" workbookViewId="0" topLeftCell="A1">
      <selection activeCell="C28" sqref="C28"/>
    </sheetView>
  </sheetViews>
  <sheetFormatPr defaultColWidth="8.00390625" defaultRowHeight="15"/>
  <cols>
    <col min="1" max="1" width="25.140625" style="1" customWidth="1"/>
    <col min="2" max="2" width="16.8515625" style="1" customWidth="1"/>
    <col min="3" max="3" width="20.7109375" style="1" customWidth="1"/>
    <col min="4" max="5" width="13.7109375" style="1" customWidth="1"/>
    <col min="6" max="6" width="10.57421875" style="1" customWidth="1"/>
    <col min="7" max="7" width="10.57421875" style="2" customWidth="1"/>
    <col min="8" max="8" width="10.57421875" style="13" customWidth="1"/>
    <col min="9" max="9" width="10.57421875" style="1" customWidth="1"/>
    <col min="10" max="10" width="11.28125" style="4" customWidth="1"/>
    <col min="11" max="16384" width="8.00390625" style="1" customWidth="1"/>
  </cols>
  <sheetData>
    <row r="1" ht="15">
      <c r="H1" s="3"/>
    </row>
    <row r="3" ht="15">
      <c r="H3" s="3"/>
    </row>
    <row r="4" spans="2:10" ht="15">
      <c r="B4" s="5"/>
      <c r="C4" s="5"/>
      <c r="D4" s="5"/>
      <c r="E4" s="5"/>
      <c r="F4" s="5"/>
      <c r="G4" s="6"/>
      <c r="H4" s="5"/>
      <c r="J4" s="3"/>
    </row>
    <row r="5" spans="1:8" ht="15">
      <c r="A5" s="283"/>
      <c r="B5" s="283"/>
      <c r="C5" s="283"/>
      <c r="D5" s="283"/>
      <c r="E5" s="283"/>
      <c r="F5" s="283"/>
      <c r="G5" s="283"/>
      <c r="H5" s="283"/>
    </row>
    <row r="6" spans="1:8" ht="15">
      <c r="A6" s="5" t="s">
        <v>0</v>
      </c>
      <c r="B6" s="7"/>
      <c r="C6" s="7"/>
      <c r="D6" s="7"/>
      <c r="E6" s="7"/>
      <c r="F6" s="7"/>
      <c r="G6" s="8"/>
      <c r="H6" s="7"/>
    </row>
    <row r="7" spans="1:8" ht="15">
      <c r="A7" s="9" t="s">
        <v>1</v>
      </c>
      <c r="B7" s="7"/>
      <c r="C7" s="7"/>
      <c r="D7" s="7"/>
      <c r="E7" s="7"/>
      <c r="F7" s="7"/>
      <c r="G7" s="8"/>
      <c r="H7" s="7"/>
    </row>
    <row r="8" spans="1:8" ht="15">
      <c r="A8" s="7"/>
      <c r="B8" s="7"/>
      <c r="C8" s="7"/>
      <c r="D8" s="7"/>
      <c r="E8" s="7"/>
      <c r="F8" s="7"/>
      <c r="G8" s="8"/>
      <c r="H8" s="7"/>
    </row>
    <row r="9" spans="1:10" ht="15.75" customHeight="1">
      <c r="A9" s="10"/>
      <c r="B9" s="10"/>
      <c r="C9" s="10"/>
      <c r="D9" s="10"/>
      <c r="E9" s="10"/>
      <c r="F9" s="11"/>
      <c r="G9" s="12"/>
      <c r="J9" s="14" t="s">
        <v>2</v>
      </c>
    </row>
    <row r="10" spans="1:10" ht="15.75" customHeight="1">
      <c r="A10" s="284" t="s">
        <v>3</v>
      </c>
      <c r="B10" s="287" t="s">
        <v>4</v>
      </c>
      <c r="C10" s="287" t="s">
        <v>5</v>
      </c>
      <c r="D10" s="290" t="s">
        <v>6</v>
      </c>
      <c r="E10" s="291"/>
      <c r="F10" s="294" t="s">
        <v>7</v>
      </c>
      <c r="G10" s="295"/>
      <c r="H10" s="279" t="s">
        <v>8</v>
      </c>
      <c r="I10" s="279" t="s">
        <v>9</v>
      </c>
      <c r="J10" s="282" t="s">
        <v>10</v>
      </c>
    </row>
    <row r="11" spans="1:10" ht="14.25" customHeight="1">
      <c r="A11" s="285"/>
      <c r="B11" s="288"/>
      <c r="C11" s="288"/>
      <c r="D11" s="292"/>
      <c r="E11" s="293"/>
      <c r="F11" s="279" t="s">
        <v>11</v>
      </c>
      <c r="G11" s="279" t="s">
        <v>12</v>
      </c>
      <c r="H11" s="280"/>
      <c r="I11" s="280"/>
      <c r="J11" s="282"/>
    </row>
    <row r="12" spans="1:10" ht="22.5" customHeight="1">
      <c r="A12" s="286"/>
      <c r="B12" s="289"/>
      <c r="C12" s="289"/>
      <c r="D12" s="15">
        <v>2012</v>
      </c>
      <c r="E12" s="15">
        <v>2013</v>
      </c>
      <c r="F12" s="281"/>
      <c r="G12" s="281"/>
      <c r="H12" s="281"/>
      <c r="I12" s="281"/>
      <c r="J12" s="282"/>
    </row>
    <row r="13" spans="1:10" ht="15">
      <c r="A13" s="16" t="s">
        <v>13</v>
      </c>
      <c r="B13" s="17">
        <v>1</v>
      </c>
      <c r="C13" s="17">
        <v>2</v>
      </c>
      <c r="D13" s="17">
        <v>3</v>
      </c>
      <c r="E13" s="17">
        <v>4</v>
      </c>
      <c r="F13" s="18">
        <v>5</v>
      </c>
      <c r="G13" s="19">
        <v>6</v>
      </c>
      <c r="H13" s="17">
        <v>7</v>
      </c>
      <c r="I13" s="20">
        <v>8</v>
      </c>
      <c r="J13" s="20">
        <v>9</v>
      </c>
    </row>
    <row r="14" spans="1:10" ht="18" customHeight="1">
      <c r="A14" s="21" t="s">
        <v>14</v>
      </c>
      <c r="B14" s="22">
        <v>28590</v>
      </c>
      <c r="C14" s="23">
        <v>18521</v>
      </c>
      <c r="D14" s="22">
        <v>18929</v>
      </c>
      <c r="E14" s="24">
        <v>19918</v>
      </c>
      <c r="F14" s="25">
        <f aca="true" t="shared" si="0" ref="F14:F52">+E14-C14</f>
        <v>1397</v>
      </c>
      <c r="G14" s="26">
        <f aca="true" t="shared" si="1" ref="G14:G49">+E14-D14</f>
        <v>989</v>
      </c>
      <c r="H14" s="27">
        <f aca="true" t="shared" si="2" ref="H14:H49">+E14/B14*100</f>
        <v>69.66771598461</v>
      </c>
      <c r="I14" s="27">
        <f aca="true" t="shared" si="3" ref="I14:I49">+E14/C14*100</f>
        <v>107.54278926623833</v>
      </c>
      <c r="J14" s="28">
        <f aca="true" t="shared" si="4" ref="J14:J49">+E14/D14*100</f>
        <v>105.22478736330498</v>
      </c>
    </row>
    <row r="15" spans="1:10" ht="18" customHeight="1">
      <c r="A15" s="21" t="s">
        <v>15</v>
      </c>
      <c r="B15" s="22">
        <v>8922</v>
      </c>
      <c r="C15" s="23">
        <v>6114</v>
      </c>
      <c r="D15" s="22">
        <v>6251</v>
      </c>
      <c r="E15" s="29">
        <v>5721</v>
      </c>
      <c r="F15" s="25">
        <f t="shared" si="0"/>
        <v>-393</v>
      </c>
      <c r="G15" s="26">
        <f t="shared" si="1"/>
        <v>-530</v>
      </c>
      <c r="H15" s="27">
        <f t="shared" si="2"/>
        <v>64.1223940820444</v>
      </c>
      <c r="I15" s="27">
        <f t="shared" si="3"/>
        <v>93.57212953876349</v>
      </c>
      <c r="J15" s="30">
        <f t="shared" si="4"/>
        <v>91.52135658294674</v>
      </c>
    </row>
    <row r="16" spans="1:10" ht="18" customHeight="1">
      <c r="A16" s="21" t="s">
        <v>16</v>
      </c>
      <c r="B16" s="22">
        <v>4321</v>
      </c>
      <c r="C16" s="23">
        <v>2658</v>
      </c>
      <c r="D16" s="22">
        <v>2717</v>
      </c>
      <c r="E16" s="29">
        <v>3450</v>
      </c>
      <c r="F16" s="25">
        <f t="shared" si="0"/>
        <v>792</v>
      </c>
      <c r="G16" s="26">
        <f t="shared" si="1"/>
        <v>733</v>
      </c>
      <c r="H16" s="27">
        <f t="shared" si="2"/>
        <v>79.84262902105993</v>
      </c>
      <c r="I16" s="27">
        <f t="shared" si="3"/>
        <v>129.79683972911965</v>
      </c>
      <c r="J16" s="30">
        <f t="shared" si="4"/>
        <v>126.97828487302172</v>
      </c>
    </row>
    <row r="17" spans="1:10" ht="18" customHeight="1">
      <c r="A17" s="21" t="s">
        <v>17</v>
      </c>
      <c r="B17" s="22">
        <v>4814</v>
      </c>
      <c r="C17" s="23">
        <v>3247</v>
      </c>
      <c r="D17" s="22">
        <v>3320</v>
      </c>
      <c r="E17" s="29">
        <v>3437</v>
      </c>
      <c r="F17" s="25">
        <f t="shared" si="0"/>
        <v>190</v>
      </c>
      <c r="G17" s="26">
        <f t="shared" si="1"/>
        <v>117</v>
      </c>
      <c r="H17" s="27">
        <f t="shared" si="2"/>
        <v>71.39592854175322</v>
      </c>
      <c r="I17" s="27">
        <f t="shared" si="3"/>
        <v>105.8515552817986</v>
      </c>
      <c r="J17" s="30">
        <f t="shared" si="4"/>
        <v>103.52409638554217</v>
      </c>
    </row>
    <row r="18" spans="1:10" ht="18" customHeight="1">
      <c r="A18" s="21" t="s">
        <v>18</v>
      </c>
      <c r="B18" s="22">
        <v>3812</v>
      </c>
      <c r="C18" s="23">
        <v>2591</v>
      </c>
      <c r="D18" s="22">
        <v>2648</v>
      </c>
      <c r="E18" s="29">
        <v>2967</v>
      </c>
      <c r="F18" s="25">
        <f t="shared" si="0"/>
        <v>376</v>
      </c>
      <c r="G18" s="26">
        <f t="shared" si="1"/>
        <v>319</v>
      </c>
      <c r="H18" s="27">
        <f t="shared" si="2"/>
        <v>77.83315844700944</v>
      </c>
      <c r="I18" s="27">
        <f t="shared" si="3"/>
        <v>114.51177151678888</v>
      </c>
      <c r="J18" s="30">
        <f t="shared" si="4"/>
        <v>112.04682779456195</v>
      </c>
    </row>
    <row r="19" spans="1:10" ht="18" customHeight="1">
      <c r="A19" s="21" t="s">
        <v>19</v>
      </c>
      <c r="B19" s="22">
        <v>6219</v>
      </c>
      <c r="C19" s="23">
        <v>4144</v>
      </c>
      <c r="D19" s="22">
        <v>4236</v>
      </c>
      <c r="E19" s="29">
        <v>4665</v>
      </c>
      <c r="F19" s="25">
        <f t="shared" si="0"/>
        <v>521</v>
      </c>
      <c r="G19" s="26">
        <f t="shared" si="1"/>
        <v>429</v>
      </c>
      <c r="H19" s="27">
        <f t="shared" si="2"/>
        <v>75.0120598166908</v>
      </c>
      <c r="I19" s="27">
        <f t="shared" si="3"/>
        <v>112.5723938223938</v>
      </c>
      <c r="J19" s="30">
        <f t="shared" si="4"/>
        <v>110.12747875354107</v>
      </c>
    </row>
    <row r="20" spans="1:10" ht="18" customHeight="1">
      <c r="A20" s="21" t="s">
        <v>20</v>
      </c>
      <c r="B20" s="22">
        <v>5828</v>
      </c>
      <c r="C20" s="23">
        <v>3598</v>
      </c>
      <c r="D20" s="22">
        <v>3679</v>
      </c>
      <c r="E20" s="29">
        <v>4211</v>
      </c>
      <c r="F20" s="25">
        <f t="shared" si="0"/>
        <v>613</v>
      </c>
      <c r="G20" s="26">
        <f t="shared" si="1"/>
        <v>532</v>
      </c>
      <c r="H20" s="27">
        <f t="shared" si="2"/>
        <v>72.25463280713795</v>
      </c>
      <c r="I20" s="27">
        <f t="shared" si="3"/>
        <v>117.0372429127293</v>
      </c>
      <c r="J20" s="30">
        <f t="shared" si="4"/>
        <v>114.46045120956782</v>
      </c>
    </row>
    <row r="21" spans="1:10" ht="18" customHeight="1">
      <c r="A21" s="21" t="s">
        <v>21</v>
      </c>
      <c r="B21" s="22">
        <v>5066</v>
      </c>
      <c r="C21" s="23">
        <v>3519</v>
      </c>
      <c r="D21" s="22">
        <v>3597</v>
      </c>
      <c r="E21" s="29">
        <v>3631</v>
      </c>
      <c r="F21" s="25">
        <f t="shared" si="0"/>
        <v>112</v>
      </c>
      <c r="G21" s="26">
        <f t="shared" si="1"/>
        <v>34</v>
      </c>
      <c r="H21" s="27">
        <f t="shared" si="2"/>
        <v>71.6739044611133</v>
      </c>
      <c r="I21" s="27">
        <f t="shared" si="3"/>
        <v>103.18272236430803</v>
      </c>
      <c r="J21" s="30">
        <f t="shared" si="4"/>
        <v>100.94523213789269</v>
      </c>
    </row>
    <row r="22" spans="1:10" ht="18" customHeight="1">
      <c r="A22" s="21" t="s">
        <v>22</v>
      </c>
      <c r="B22" s="22">
        <v>7785</v>
      </c>
      <c r="C22" s="23">
        <v>5346</v>
      </c>
      <c r="D22" s="22">
        <v>5465</v>
      </c>
      <c r="E22" s="29">
        <v>5164</v>
      </c>
      <c r="F22" s="25">
        <f t="shared" si="0"/>
        <v>-182</v>
      </c>
      <c r="G22" s="26">
        <f t="shared" si="1"/>
        <v>-301</v>
      </c>
      <c r="H22" s="27">
        <f t="shared" si="2"/>
        <v>66.33269107257547</v>
      </c>
      <c r="I22" s="27">
        <f t="shared" si="3"/>
        <v>96.59558548447438</v>
      </c>
      <c r="J22" s="30">
        <f t="shared" si="4"/>
        <v>94.49222323879232</v>
      </c>
    </row>
    <row r="23" spans="1:10" ht="18" customHeight="1">
      <c r="A23" s="21" t="s">
        <v>23</v>
      </c>
      <c r="B23" s="22">
        <v>3942</v>
      </c>
      <c r="C23" s="23">
        <v>2342</v>
      </c>
      <c r="D23" s="22">
        <v>2395</v>
      </c>
      <c r="E23" s="29">
        <v>2854</v>
      </c>
      <c r="F23" s="25">
        <f t="shared" si="0"/>
        <v>512</v>
      </c>
      <c r="G23" s="26">
        <f t="shared" si="1"/>
        <v>459</v>
      </c>
      <c r="H23" s="27">
        <f t="shared" si="2"/>
        <v>72.39979705733131</v>
      </c>
      <c r="I23" s="27">
        <f t="shared" si="3"/>
        <v>121.86165670367208</v>
      </c>
      <c r="J23" s="30">
        <f t="shared" si="4"/>
        <v>119.16492693110648</v>
      </c>
    </row>
    <row r="24" spans="1:10" ht="18" customHeight="1">
      <c r="A24" s="21" t="s">
        <v>24</v>
      </c>
      <c r="B24" s="22">
        <v>2969</v>
      </c>
      <c r="C24" s="23">
        <v>1868</v>
      </c>
      <c r="D24" s="22">
        <v>1910</v>
      </c>
      <c r="E24" s="29">
        <v>2494</v>
      </c>
      <c r="F24" s="25">
        <f t="shared" si="0"/>
        <v>626</v>
      </c>
      <c r="G24" s="26">
        <f t="shared" si="1"/>
        <v>584</v>
      </c>
      <c r="H24" s="27">
        <f t="shared" si="2"/>
        <v>84.00134725496801</v>
      </c>
      <c r="I24" s="27">
        <f t="shared" si="3"/>
        <v>133.5117773019272</v>
      </c>
      <c r="J24" s="30">
        <f t="shared" si="4"/>
        <v>130.5759162303665</v>
      </c>
    </row>
    <row r="25" spans="1:10" ht="18" customHeight="1">
      <c r="A25" s="21" t="s">
        <v>25</v>
      </c>
      <c r="B25" s="22">
        <v>4940</v>
      </c>
      <c r="C25" s="23">
        <v>3227</v>
      </c>
      <c r="D25" s="22">
        <v>3298</v>
      </c>
      <c r="E25" s="29">
        <v>3720</v>
      </c>
      <c r="F25" s="25">
        <f t="shared" si="0"/>
        <v>493</v>
      </c>
      <c r="G25" s="26">
        <f t="shared" si="1"/>
        <v>422</v>
      </c>
      <c r="H25" s="27">
        <f t="shared" si="2"/>
        <v>75.30364372469636</v>
      </c>
      <c r="I25" s="27">
        <f t="shared" si="3"/>
        <v>115.27734738146887</v>
      </c>
      <c r="J25" s="30">
        <f t="shared" si="4"/>
        <v>112.79563371740448</v>
      </c>
    </row>
    <row r="26" spans="1:10" ht="18" customHeight="1">
      <c r="A26" s="21" t="s">
        <v>26</v>
      </c>
      <c r="B26" s="22">
        <v>4474</v>
      </c>
      <c r="C26" s="23">
        <v>2931</v>
      </c>
      <c r="D26" s="22">
        <v>2997</v>
      </c>
      <c r="E26" s="29">
        <v>3451</v>
      </c>
      <c r="F26" s="25">
        <f t="shared" si="0"/>
        <v>520</v>
      </c>
      <c r="G26" s="26">
        <f t="shared" si="1"/>
        <v>454</v>
      </c>
      <c r="H26" s="27">
        <f t="shared" si="2"/>
        <v>77.13455520786768</v>
      </c>
      <c r="I26" s="27">
        <f t="shared" si="3"/>
        <v>117.74138519276698</v>
      </c>
      <c r="J26" s="30">
        <f t="shared" si="4"/>
        <v>115.14848181514847</v>
      </c>
    </row>
    <row r="27" spans="1:10" ht="18" customHeight="1">
      <c r="A27" s="21" t="s">
        <v>27</v>
      </c>
      <c r="B27" s="22">
        <v>6320</v>
      </c>
      <c r="C27" s="23">
        <v>4280</v>
      </c>
      <c r="D27" s="22">
        <v>4376</v>
      </c>
      <c r="E27" s="29">
        <v>4096</v>
      </c>
      <c r="F27" s="25">
        <f t="shared" si="0"/>
        <v>-184</v>
      </c>
      <c r="G27" s="26">
        <f t="shared" si="1"/>
        <v>-280</v>
      </c>
      <c r="H27" s="27">
        <f t="shared" si="2"/>
        <v>64.81012658227849</v>
      </c>
      <c r="I27" s="27">
        <f t="shared" si="3"/>
        <v>95.70093457943926</v>
      </c>
      <c r="J27" s="30">
        <f t="shared" si="4"/>
        <v>93.60146252285192</v>
      </c>
    </row>
    <row r="28" spans="1:10" ht="18" customHeight="1">
      <c r="A28" s="21" t="s">
        <v>28</v>
      </c>
      <c r="B28" s="22">
        <v>3554</v>
      </c>
      <c r="C28" s="23">
        <v>2391</v>
      </c>
      <c r="D28" s="22">
        <v>2445</v>
      </c>
      <c r="E28" s="29">
        <v>2601</v>
      </c>
      <c r="F28" s="25">
        <f t="shared" si="0"/>
        <v>210</v>
      </c>
      <c r="G28" s="26">
        <f t="shared" si="1"/>
        <v>156</v>
      </c>
      <c r="H28" s="27">
        <f t="shared" si="2"/>
        <v>73.18514350028137</v>
      </c>
      <c r="I28" s="27">
        <f t="shared" si="3"/>
        <v>108.78293601003763</v>
      </c>
      <c r="J28" s="30">
        <f t="shared" si="4"/>
        <v>106.38036809815952</v>
      </c>
    </row>
    <row r="29" spans="1:10" ht="18" customHeight="1">
      <c r="A29" s="21" t="s">
        <v>29</v>
      </c>
      <c r="B29" s="22">
        <v>3501</v>
      </c>
      <c r="C29" s="23">
        <v>2380</v>
      </c>
      <c r="D29" s="22">
        <v>2432</v>
      </c>
      <c r="E29" s="29">
        <v>2526</v>
      </c>
      <c r="F29" s="25">
        <f t="shared" si="0"/>
        <v>146</v>
      </c>
      <c r="G29" s="26">
        <f t="shared" si="1"/>
        <v>94</v>
      </c>
      <c r="H29" s="27">
        <f t="shared" si="2"/>
        <v>72.15081405312768</v>
      </c>
      <c r="I29" s="27">
        <f t="shared" si="3"/>
        <v>106.1344537815126</v>
      </c>
      <c r="J29" s="30">
        <f t="shared" si="4"/>
        <v>103.86513157894737</v>
      </c>
    </row>
    <row r="30" spans="1:10" ht="18" customHeight="1">
      <c r="A30" s="21" t="s">
        <v>30</v>
      </c>
      <c r="B30" s="22">
        <v>4267</v>
      </c>
      <c r="C30" s="23">
        <v>2927</v>
      </c>
      <c r="D30" s="22">
        <v>2992</v>
      </c>
      <c r="E30" s="29">
        <v>2690</v>
      </c>
      <c r="F30" s="25">
        <f t="shared" si="0"/>
        <v>-237</v>
      </c>
      <c r="G30" s="26">
        <f t="shared" si="1"/>
        <v>-302</v>
      </c>
      <c r="H30" s="27">
        <f t="shared" si="2"/>
        <v>63.04194984766816</v>
      </c>
      <c r="I30" s="27">
        <f t="shared" si="3"/>
        <v>91.90297232661429</v>
      </c>
      <c r="J30" s="30">
        <f t="shared" si="4"/>
        <v>89.90641711229947</v>
      </c>
    </row>
    <row r="31" spans="1:10" ht="18" customHeight="1">
      <c r="A31" s="21" t="s">
        <v>31</v>
      </c>
      <c r="B31" s="22">
        <v>3041</v>
      </c>
      <c r="C31" s="23">
        <v>1993</v>
      </c>
      <c r="D31" s="22">
        <v>2036</v>
      </c>
      <c r="E31" s="29">
        <v>2212</v>
      </c>
      <c r="F31" s="25">
        <f t="shared" si="0"/>
        <v>219</v>
      </c>
      <c r="G31" s="26">
        <f t="shared" si="1"/>
        <v>176</v>
      </c>
      <c r="H31" s="27">
        <f t="shared" si="2"/>
        <v>72.73923051627754</v>
      </c>
      <c r="I31" s="27">
        <f t="shared" si="3"/>
        <v>110.9884596086302</v>
      </c>
      <c r="J31" s="30">
        <f t="shared" si="4"/>
        <v>108.64440078585463</v>
      </c>
    </row>
    <row r="32" spans="1:10" ht="18" customHeight="1">
      <c r="A32" s="21" t="s">
        <v>32</v>
      </c>
      <c r="B32" s="22">
        <v>4997</v>
      </c>
      <c r="C32" s="23">
        <v>3370</v>
      </c>
      <c r="D32" s="22">
        <v>3447</v>
      </c>
      <c r="E32" s="29">
        <v>3661</v>
      </c>
      <c r="F32" s="25">
        <f t="shared" si="0"/>
        <v>291</v>
      </c>
      <c r="G32" s="26">
        <f t="shared" si="1"/>
        <v>214</v>
      </c>
      <c r="H32" s="27">
        <f t="shared" si="2"/>
        <v>73.26395837502501</v>
      </c>
      <c r="I32" s="27">
        <f t="shared" si="3"/>
        <v>108.63501483679525</v>
      </c>
      <c r="J32" s="30">
        <f t="shared" si="4"/>
        <v>106.20829706991586</v>
      </c>
    </row>
    <row r="33" spans="1:10" ht="18" customHeight="1">
      <c r="A33" s="21" t="s">
        <v>33</v>
      </c>
      <c r="B33" s="22">
        <v>3116</v>
      </c>
      <c r="C33" s="23">
        <v>2255</v>
      </c>
      <c r="D33" s="22">
        <v>2306</v>
      </c>
      <c r="E33" s="29">
        <v>1887</v>
      </c>
      <c r="F33" s="25">
        <f t="shared" si="0"/>
        <v>-368</v>
      </c>
      <c r="G33" s="26">
        <f t="shared" si="1"/>
        <v>-419</v>
      </c>
      <c r="H33" s="27">
        <f t="shared" si="2"/>
        <v>60.55840821566111</v>
      </c>
      <c r="I33" s="27">
        <f t="shared" si="3"/>
        <v>83.68070953436806</v>
      </c>
      <c r="J33" s="30">
        <f t="shared" si="4"/>
        <v>81.83000867302688</v>
      </c>
    </row>
    <row r="34" spans="1:10" ht="18" customHeight="1">
      <c r="A34" s="21" t="s">
        <v>34</v>
      </c>
      <c r="B34" s="22">
        <v>1753</v>
      </c>
      <c r="C34" s="23">
        <v>1195</v>
      </c>
      <c r="D34" s="22">
        <v>1221</v>
      </c>
      <c r="E34" s="29">
        <v>1181</v>
      </c>
      <c r="F34" s="25">
        <f t="shared" si="0"/>
        <v>-14</v>
      </c>
      <c r="G34" s="26">
        <f t="shared" si="1"/>
        <v>-40</v>
      </c>
      <c r="H34" s="27">
        <f t="shared" si="2"/>
        <v>67.37022247575585</v>
      </c>
      <c r="I34" s="27">
        <f t="shared" si="3"/>
        <v>98.82845188284519</v>
      </c>
      <c r="J34" s="30">
        <f t="shared" si="4"/>
        <v>96.72399672399672</v>
      </c>
    </row>
    <row r="35" spans="1:10" ht="18" customHeight="1">
      <c r="A35" s="21" t="s">
        <v>35</v>
      </c>
      <c r="B35" s="22">
        <v>1406</v>
      </c>
      <c r="C35" s="23">
        <v>968</v>
      </c>
      <c r="D35" s="22">
        <v>990</v>
      </c>
      <c r="E35" s="29">
        <v>924</v>
      </c>
      <c r="F35" s="25">
        <f t="shared" si="0"/>
        <v>-44</v>
      </c>
      <c r="G35" s="26">
        <f t="shared" si="1"/>
        <v>-66</v>
      </c>
      <c r="H35" s="27">
        <f t="shared" si="2"/>
        <v>65.71834992887624</v>
      </c>
      <c r="I35" s="27">
        <f t="shared" si="3"/>
        <v>95.45454545454545</v>
      </c>
      <c r="J35" s="30">
        <f t="shared" si="4"/>
        <v>93.33333333333333</v>
      </c>
    </row>
    <row r="36" spans="1:10" ht="18" customHeight="1">
      <c r="A36" s="21" t="s">
        <v>36</v>
      </c>
      <c r="B36" s="22">
        <v>3536</v>
      </c>
      <c r="C36" s="23">
        <v>2387</v>
      </c>
      <c r="D36" s="22">
        <v>2441</v>
      </c>
      <c r="E36" s="29">
        <v>3043</v>
      </c>
      <c r="F36" s="25">
        <f t="shared" si="0"/>
        <v>656</v>
      </c>
      <c r="G36" s="26">
        <f t="shared" si="1"/>
        <v>602</v>
      </c>
      <c r="H36" s="27">
        <f t="shared" si="2"/>
        <v>86.0576923076923</v>
      </c>
      <c r="I36" s="27">
        <f t="shared" si="3"/>
        <v>127.4821952241307</v>
      </c>
      <c r="J36" s="30">
        <f t="shared" si="4"/>
        <v>124.6620237607538</v>
      </c>
    </row>
    <row r="37" spans="1:10" ht="18" customHeight="1">
      <c r="A37" s="21" t="s">
        <v>37</v>
      </c>
      <c r="B37" s="22">
        <v>2691</v>
      </c>
      <c r="C37" s="23">
        <v>1797</v>
      </c>
      <c r="D37" s="22">
        <v>1835</v>
      </c>
      <c r="E37" s="29">
        <v>2028</v>
      </c>
      <c r="F37" s="25">
        <f t="shared" si="0"/>
        <v>231</v>
      </c>
      <c r="G37" s="26">
        <f t="shared" si="1"/>
        <v>193</v>
      </c>
      <c r="H37" s="27">
        <f t="shared" si="2"/>
        <v>75.36231884057972</v>
      </c>
      <c r="I37" s="27">
        <f t="shared" si="3"/>
        <v>112.85475792988314</v>
      </c>
      <c r="J37" s="30">
        <f t="shared" si="4"/>
        <v>110.51771117166214</v>
      </c>
    </row>
    <row r="38" spans="1:10" ht="18" customHeight="1">
      <c r="A38" s="21" t="s">
        <v>38</v>
      </c>
      <c r="B38" s="22">
        <v>5924</v>
      </c>
      <c r="C38" s="23">
        <v>3935</v>
      </c>
      <c r="D38" s="22">
        <v>4023</v>
      </c>
      <c r="E38" s="29">
        <v>3921</v>
      </c>
      <c r="F38" s="25">
        <f t="shared" si="0"/>
        <v>-14</v>
      </c>
      <c r="G38" s="26">
        <f t="shared" si="1"/>
        <v>-102</v>
      </c>
      <c r="H38" s="27">
        <f t="shared" si="2"/>
        <v>66.1883862255233</v>
      </c>
      <c r="I38" s="27">
        <f t="shared" si="3"/>
        <v>99.64421855146125</v>
      </c>
      <c r="J38" s="30">
        <f t="shared" si="4"/>
        <v>97.46457867263236</v>
      </c>
    </row>
    <row r="39" spans="1:10" ht="18" customHeight="1">
      <c r="A39" s="21" t="s">
        <v>39</v>
      </c>
      <c r="B39" s="22">
        <v>1553</v>
      </c>
      <c r="C39" s="23">
        <v>1040</v>
      </c>
      <c r="D39" s="22">
        <v>1063</v>
      </c>
      <c r="E39" s="29">
        <v>1259</v>
      </c>
      <c r="F39" s="25">
        <f t="shared" si="0"/>
        <v>219</v>
      </c>
      <c r="G39" s="26">
        <f t="shared" si="1"/>
        <v>196</v>
      </c>
      <c r="H39" s="27">
        <f t="shared" si="2"/>
        <v>81.0688989053445</v>
      </c>
      <c r="I39" s="27">
        <f t="shared" si="3"/>
        <v>121.05769230769229</v>
      </c>
      <c r="J39" s="30">
        <f t="shared" si="4"/>
        <v>118.43838193791156</v>
      </c>
    </row>
    <row r="40" spans="1:10" ht="18" customHeight="1">
      <c r="A40" s="21" t="s">
        <v>40</v>
      </c>
      <c r="B40" s="22">
        <v>3343</v>
      </c>
      <c r="C40" s="23">
        <v>2279</v>
      </c>
      <c r="D40" s="22">
        <v>2330</v>
      </c>
      <c r="E40" s="29">
        <v>2238</v>
      </c>
      <c r="F40" s="25">
        <f t="shared" si="0"/>
        <v>-41</v>
      </c>
      <c r="G40" s="26">
        <f t="shared" si="1"/>
        <v>-92</v>
      </c>
      <c r="H40" s="27">
        <f t="shared" si="2"/>
        <v>66.94585701465749</v>
      </c>
      <c r="I40" s="27">
        <f t="shared" si="3"/>
        <v>98.20096533567354</v>
      </c>
      <c r="J40" s="30">
        <f t="shared" si="4"/>
        <v>96.05150214592275</v>
      </c>
    </row>
    <row r="41" spans="1:10" ht="18" customHeight="1">
      <c r="A41" s="21" t="s">
        <v>41</v>
      </c>
      <c r="B41" s="22">
        <v>4487</v>
      </c>
      <c r="C41" s="23">
        <v>3025</v>
      </c>
      <c r="D41" s="22">
        <v>3093</v>
      </c>
      <c r="E41" s="29">
        <v>2980</v>
      </c>
      <c r="F41" s="25">
        <f t="shared" si="0"/>
        <v>-45</v>
      </c>
      <c r="G41" s="26">
        <f t="shared" si="1"/>
        <v>-113</v>
      </c>
      <c r="H41" s="27">
        <f t="shared" si="2"/>
        <v>66.41408513483397</v>
      </c>
      <c r="I41" s="27">
        <f t="shared" si="3"/>
        <v>98.51239669421487</v>
      </c>
      <c r="J41" s="30">
        <f t="shared" si="4"/>
        <v>96.34658907209828</v>
      </c>
    </row>
    <row r="42" spans="1:10" ht="18" customHeight="1">
      <c r="A42" s="21" t="s">
        <v>42</v>
      </c>
      <c r="B42" s="22">
        <v>1169</v>
      </c>
      <c r="C42" s="23">
        <v>801</v>
      </c>
      <c r="D42" s="22">
        <v>819</v>
      </c>
      <c r="E42" s="29">
        <v>710</v>
      </c>
      <c r="F42" s="25">
        <f t="shared" si="0"/>
        <v>-91</v>
      </c>
      <c r="G42" s="26">
        <f t="shared" si="1"/>
        <v>-109</v>
      </c>
      <c r="H42" s="27">
        <f t="shared" si="2"/>
        <v>60.73567151411463</v>
      </c>
      <c r="I42" s="27">
        <f t="shared" si="3"/>
        <v>88.63920099875156</v>
      </c>
      <c r="J42" s="30">
        <f t="shared" si="4"/>
        <v>86.6910866910867</v>
      </c>
    </row>
    <row r="43" spans="1:10" ht="18" customHeight="1">
      <c r="A43" s="21" t="s">
        <v>43</v>
      </c>
      <c r="B43" s="22">
        <v>1309</v>
      </c>
      <c r="C43" s="23">
        <v>843</v>
      </c>
      <c r="D43" s="22">
        <v>862</v>
      </c>
      <c r="E43" s="29">
        <v>972</v>
      </c>
      <c r="F43" s="25">
        <f t="shared" si="0"/>
        <v>129</v>
      </c>
      <c r="G43" s="26">
        <f t="shared" si="1"/>
        <v>110</v>
      </c>
      <c r="H43" s="27">
        <f t="shared" si="2"/>
        <v>74.25515660809778</v>
      </c>
      <c r="I43" s="27">
        <f t="shared" si="3"/>
        <v>115.30249110320285</v>
      </c>
      <c r="J43" s="30">
        <f t="shared" si="4"/>
        <v>112.76102088167053</v>
      </c>
    </row>
    <row r="44" spans="1:10" ht="18" customHeight="1">
      <c r="A44" s="21" t="s">
        <v>44</v>
      </c>
      <c r="B44" s="22">
        <v>2031</v>
      </c>
      <c r="C44" s="23">
        <v>1362</v>
      </c>
      <c r="D44" s="22">
        <v>1392</v>
      </c>
      <c r="E44" s="29">
        <v>1315</v>
      </c>
      <c r="F44" s="25">
        <f t="shared" si="0"/>
        <v>-47</v>
      </c>
      <c r="G44" s="26">
        <f t="shared" si="1"/>
        <v>-77</v>
      </c>
      <c r="H44" s="27">
        <f t="shared" si="2"/>
        <v>64.74643032988675</v>
      </c>
      <c r="I44" s="27">
        <f t="shared" si="3"/>
        <v>96.54919236417034</v>
      </c>
      <c r="J44" s="30">
        <f t="shared" si="4"/>
        <v>94.4683908045977</v>
      </c>
    </row>
    <row r="45" spans="1:10" ht="18" customHeight="1">
      <c r="A45" s="21" t="s">
        <v>45</v>
      </c>
      <c r="B45" s="22">
        <v>10456</v>
      </c>
      <c r="C45" s="23">
        <v>6803</v>
      </c>
      <c r="D45" s="22">
        <v>6954</v>
      </c>
      <c r="E45" s="29">
        <v>6648</v>
      </c>
      <c r="F45" s="25">
        <f t="shared" si="0"/>
        <v>-155</v>
      </c>
      <c r="G45" s="26">
        <f t="shared" si="1"/>
        <v>-306</v>
      </c>
      <c r="H45" s="27">
        <f t="shared" si="2"/>
        <v>63.58071920428462</v>
      </c>
      <c r="I45" s="27">
        <f t="shared" si="3"/>
        <v>97.72159341467</v>
      </c>
      <c r="J45" s="30">
        <f t="shared" si="4"/>
        <v>95.59965487489215</v>
      </c>
    </row>
    <row r="46" spans="1:10" ht="18" customHeight="1">
      <c r="A46" s="21" t="s">
        <v>46</v>
      </c>
      <c r="B46" s="22">
        <v>3268</v>
      </c>
      <c r="C46" s="23">
        <v>2149</v>
      </c>
      <c r="D46" s="22">
        <v>2197</v>
      </c>
      <c r="E46" s="29">
        <v>2029</v>
      </c>
      <c r="F46" s="25">
        <f t="shared" si="0"/>
        <v>-120</v>
      </c>
      <c r="G46" s="26">
        <f t="shared" si="1"/>
        <v>-168</v>
      </c>
      <c r="H46" s="27">
        <f t="shared" si="2"/>
        <v>62.086903304773564</v>
      </c>
      <c r="I46" s="27">
        <f t="shared" si="3"/>
        <v>94.4160074453234</v>
      </c>
      <c r="J46" s="30">
        <f t="shared" si="4"/>
        <v>92.35320892125625</v>
      </c>
    </row>
    <row r="47" spans="1:10" ht="18" customHeight="1">
      <c r="A47" s="21" t="s">
        <v>47</v>
      </c>
      <c r="B47" s="22">
        <v>2366</v>
      </c>
      <c r="C47" s="23">
        <v>1615</v>
      </c>
      <c r="D47" s="22">
        <v>1652</v>
      </c>
      <c r="E47" s="29">
        <v>1638</v>
      </c>
      <c r="F47" s="25">
        <f t="shared" si="0"/>
        <v>23</v>
      </c>
      <c r="G47" s="26">
        <f t="shared" si="1"/>
        <v>-14</v>
      </c>
      <c r="H47" s="27">
        <f t="shared" si="2"/>
        <v>69.23076923076923</v>
      </c>
      <c r="I47" s="27">
        <f t="shared" si="3"/>
        <v>101.42414860681114</v>
      </c>
      <c r="J47" s="30">
        <f t="shared" si="4"/>
        <v>99.15254237288136</v>
      </c>
    </row>
    <row r="48" spans="1:10" ht="18" customHeight="1">
      <c r="A48" s="21" t="s">
        <v>48</v>
      </c>
      <c r="B48" s="22">
        <v>3842</v>
      </c>
      <c r="C48" s="23">
        <v>2523</v>
      </c>
      <c r="D48" s="22">
        <v>2579</v>
      </c>
      <c r="E48" s="29">
        <v>2605</v>
      </c>
      <c r="F48" s="25">
        <f t="shared" si="0"/>
        <v>82</v>
      </c>
      <c r="G48" s="26">
        <f t="shared" si="1"/>
        <v>26</v>
      </c>
      <c r="H48" s="27">
        <f t="shared" si="2"/>
        <v>67.80322748568453</v>
      </c>
      <c r="I48" s="27">
        <f t="shared" si="3"/>
        <v>103.25009908838685</v>
      </c>
      <c r="J48" s="30">
        <f t="shared" si="4"/>
        <v>101.0081426909655</v>
      </c>
    </row>
    <row r="49" spans="1:10" ht="18" customHeight="1">
      <c r="A49" s="21" t="s">
        <v>49</v>
      </c>
      <c r="B49" s="22">
        <v>2284</v>
      </c>
      <c r="C49" s="23">
        <v>1629</v>
      </c>
      <c r="D49" s="22">
        <v>1665</v>
      </c>
      <c r="E49" s="29">
        <v>1338</v>
      </c>
      <c r="F49" s="25">
        <f t="shared" si="0"/>
        <v>-291</v>
      </c>
      <c r="G49" s="26">
        <f t="shared" si="1"/>
        <v>-327</v>
      </c>
      <c r="H49" s="27">
        <f t="shared" si="2"/>
        <v>58.58143607705779</v>
      </c>
      <c r="I49" s="27">
        <f t="shared" si="3"/>
        <v>82.13627992633518</v>
      </c>
      <c r="J49" s="30">
        <f t="shared" si="4"/>
        <v>80.36036036036036</v>
      </c>
    </row>
    <row r="50" spans="1:10" ht="18" customHeight="1">
      <c r="A50" s="31" t="s">
        <v>50</v>
      </c>
      <c r="B50" s="32">
        <v>171896</v>
      </c>
      <c r="C50" s="32">
        <v>114053</v>
      </c>
      <c r="D50" s="32">
        <v>116592</v>
      </c>
      <c r="E50" s="32">
        <f>SUM(E14:E49)</f>
        <v>120185</v>
      </c>
      <c r="F50" s="33">
        <f t="shared" si="0"/>
        <v>6132</v>
      </c>
      <c r="G50" s="34">
        <f>+E50-D50</f>
        <v>3593</v>
      </c>
      <c r="H50" s="35">
        <f>+E50/B50*100</f>
        <v>69.91727556196771</v>
      </c>
      <c r="I50" s="35">
        <f>+E50/C50*100</f>
        <v>105.37644779181608</v>
      </c>
      <c r="J50" s="35">
        <f>+E50/D50*100</f>
        <v>103.08168656511596</v>
      </c>
    </row>
    <row r="51" spans="1:10" ht="21" customHeight="1">
      <c r="A51" s="36" t="s">
        <v>51</v>
      </c>
      <c r="B51" s="37">
        <v>0</v>
      </c>
      <c r="C51" s="37">
        <v>0</v>
      </c>
      <c r="D51" s="37">
        <v>-131</v>
      </c>
      <c r="E51" s="37">
        <v>-160</v>
      </c>
      <c r="F51" s="33">
        <f t="shared" si="0"/>
        <v>-160</v>
      </c>
      <c r="G51" s="34">
        <f>+E51-D51</f>
        <v>-29</v>
      </c>
      <c r="H51" s="35">
        <v>0</v>
      </c>
      <c r="I51" s="35">
        <v>0</v>
      </c>
      <c r="J51" s="35">
        <f>+E51/D51*100</f>
        <v>122.13740458015268</v>
      </c>
    </row>
    <row r="52" spans="1:10" ht="30.75" customHeight="1">
      <c r="A52" s="38" t="s">
        <v>52</v>
      </c>
      <c r="B52" s="37">
        <v>0</v>
      </c>
      <c r="C52" s="37">
        <v>0</v>
      </c>
      <c r="D52" s="37">
        <v>13</v>
      </c>
      <c r="E52" s="37">
        <v>108</v>
      </c>
      <c r="F52" s="33">
        <f t="shared" si="0"/>
        <v>108</v>
      </c>
      <c r="G52" s="34">
        <f>+E52-D52</f>
        <v>95</v>
      </c>
      <c r="H52" s="35">
        <v>0</v>
      </c>
      <c r="I52" s="35">
        <v>0</v>
      </c>
      <c r="J52" s="39" t="s">
        <v>53</v>
      </c>
    </row>
    <row r="53" spans="1:10" ht="19.5" customHeight="1">
      <c r="A53" s="40" t="s">
        <v>54</v>
      </c>
      <c r="B53" s="41">
        <f>+B50+B51+B52</f>
        <v>171896</v>
      </c>
      <c r="C53" s="41">
        <f>+C50+C51+C52</f>
        <v>114053</v>
      </c>
      <c r="D53" s="41">
        <f>+D50+D51+D52</f>
        <v>116474</v>
      </c>
      <c r="E53" s="41">
        <f>+E50+E51+E52</f>
        <v>120133</v>
      </c>
      <c r="F53" s="33">
        <f>+E53-C53</f>
        <v>6080</v>
      </c>
      <c r="G53" s="34">
        <f>+E53-D53</f>
        <v>3659</v>
      </c>
      <c r="H53" s="35">
        <f>+E53/B53*100</f>
        <v>69.88702471261693</v>
      </c>
      <c r="I53" s="35">
        <f>+E53/C53*100</f>
        <v>105.33085495339887</v>
      </c>
      <c r="J53" s="35">
        <f>+E53/D53*100</f>
        <v>103.14147363360063</v>
      </c>
    </row>
    <row r="54" spans="1:8" ht="15">
      <c r="A54" s="42"/>
      <c r="B54" s="42"/>
      <c r="C54" s="42"/>
      <c r="D54" s="42"/>
      <c r="E54" s="42"/>
      <c r="F54" s="42"/>
      <c r="G54" s="43"/>
      <c r="H54" s="42"/>
    </row>
    <row r="102" spans="7:10" ht="19.5" customHeight="1">
      <c r="G102" s="1"/>
      <c r="H102" s="1"/>
      <c r="J102" s="1"/>
    </row>
  </sheetData>
  <sheetProtection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rintOptions/>
  <pageMargins left="0.5905511811023623" right="0.2755905511811024" top="0.4724409448818898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8"/>
  <sheetViews>
    <sheetView zoomScale="75" zoomScaleNormal="75" zoomScalePageLayoutView="0" workbookViewId="0" topLeftCell="A2">
      <selection activeCell="C28" sqref="C28"/>
    </sheetView>
  </sheetViews>
  <sheetFormatPr defaultColWidth="9.140625" defaultRowHeight="15"/>
  <cols>
    <col min="1" max="1" width="15.8515625" style="105" customWidth="1"/>
    <col min="2" max="3" width="10.57421875" style="105" customWidth="1"/>
    <col min="4" max="4" width="9.8515625" style="105" customWidth="1"/>
    <col min="5" max="5" width="9.28125" style="105" customWidth="1"/>
    <col min="6" max="6" width="69.00390625" style="105" customWidth="1"/>
    <col min="7" max="7" width="21.140625" style="105" customWidth="1"/>
    <col min="8" max="8" width="20.8515625" style="105" customWidth="1"/>
    <col min="9" max="9" width="20.7109375" style="105" customWidth="1"/>
    <col min="10" max="10" width="13.7109375" style="105" customWidth="1"/>
    <col min="11" max="16384" width="9.140625" style="105" customWidth="1"/>
  </cols>
  <sheetData>
    <row r="1" spans="7:8" ht="15">
      <c r="G1" s="106"/>
      <c r="H1" s="106"/>
    </row>
    <row r="3" spans="1:9" ht="22.5">
      <c r="A3" s="107" t="s">
        <v>76</v>
      </c>
      <c r="B3" s="108"/>
      <c r="C3" s="108"/>
      <c r="D3" s="108"/>
      <c r="E3" s="108"/>
      <c r="F3" s="108"/>
      <c r="G3" s="108"/>
      <c r="H3" s="108"/>
      <c r="I3" s="109"/>
    </row>
    <row r="4" spans="1:9" ht="24.75" customHeight="1">
      <c r="A4" s="107" t="s">
        <v>77</v>
      </c>
      <c r="B4" s="107"/>
      <c r="C4" s="107"/>
      <c r="D4" s="107"/>
      <c r="E4" s="110"/>
      <c r="F4" s="110"/>
      <c r="G4" s="109"/>
      <c r="H4" s="109"/>
      <c r="I4" s="109"/>
    </row>
    <row r="5" spans="2:10" ht="15" thickBot="1">
      <c r="B5" s="111"/>
      <c r="C5" s="111"/>
      <c r="G5" s="112"/>
      <c r="H5" s="112"/>
      <c r="I5" s="106"/>
      <c r="J5" s="113" t="s">
        <v>78</v>
      </c>
    </row>
    <row r="6" spans="1:10" ht="24" customHeight="1">
      <c r="A6" s="114" t="s">
        <v>79</v>
      </c>
      <c r="B6" s="115" t="s">
        <v>80</v>
      </c>
      <c r="C6" s="116"/>
      <c r="D6" s="116"/>
      <c r="E6" s="117"/>
      <c r="F6" s="118" t="s">
        <v>81</v>
      </c>
      <c r="G6" s="118" t="s">
        <v>82</v>
      </c>
      <c r="H6" s="118" t="s">
        <v>83</v>
      </c>
      <c r="I6" s="118" t="s">
        <v>84</v>
      </c>
      <c r="J6" s="118" t="s">
        <v>85</v>
      </c>
    </row>
    <row r="7" spans="1:10" ht="17.25" customHeight="1">
      <c r="A7" s="119" t="s">
        <v>86</v>
      </c>
      <c r="B7" s="120" t="s">
        <v>87</v>
      </c>
      <c r="C7" s="121" t="s">
        <v>88</v>
      </c>
      <c r="D7" s="122" t="s">
        <v>89</v>
      </c>
      <c r="E7" s="123" t="s">
        <v>90</v>
      </c>
      <c r="F7" s="124"/>
      <c r="G7" s="125" t="s">
        <v>91</v>
      </c>
      <c r="H7" s="125" t="s">
        <v>92</v>
      </c>
      <c r="I7" s="125" t="s">
        <v>93</v>
      </c>
      <c r="J7" s="125" t="s">
        <v>94</v>
      </c>
    </row>
    <row r="8" spans="1:10" ht="13.5">
      <c r="A8" s="126" t="s">
        <v>95</v>
      </c>
      <c r="B8" s="127" t="s">
        <v>96</v>
      </c>
      <c r="C8" s="121"/>
      <c r="D8" s="121"/>
      <c r="E8" s="128" t="s">
        <v>97</v>
      </c>
      <c r="F8" s="129"/>
      <c r="G8" s="125" t="s">
        <v>98</v>
      </c>
      <c r="H8" s="125" t="s">
        <v>99</v>
      </c>
      <c r="I8" s="130" t="s">
        <v>100</v>
      </c>
      <c r="J8" s="131" t="s">
        <v>101</v>
      </c>
    </row>
    <row r="9" spans="1:10" ht="14.25" thickBot="1">
      <c r="A9" s="126" t="s">
        <v>102</v>
      </c>
      <c r="B9" s="132"/>
      <c r="C9" s="133"/>
      <c r="D9" s="133"/>
      <c r="E9" s="134"/>
      <c r="F9" s="135"/>
      <c r="G9" s="130"/>
      <c r="H9" s="136" t="s">
        <v>103</v>
      </c>
      <c r="I9" s="137" t="s">
        <v>104</v>
      </c>
      <c r="J9" s="138"/>
    </row>
    <row r="10" spans="1:10" ht="14.25" thickBot="1">
      <c r="A10" s="139" t="s">
        <v>13</v>
      </c>
      <c r="B10" s="140" t="s">
        <v>105</v>
      </c>
      <c r="C10" s="141" t="s">
        <v>106</v>
      </c>
      <c r="D10" s="141" t="s">
        <v>107</v>
      </c>
      <c r="E10" s="142" t="s">
        <v>108</v>
      </c>
      <c r="F10" s="142" t="s">
        <v>109</v>
      </c>
      <c r="G10" s="142">
        <v>1</v>
      </c>
      <c r="H10" s="142">
        <v>2</v>
      </c>
      <c r="I10" s="142">
        <v>3</v>
      </c>
      <c r="J10" s="142">
        <v>4</v>
      </c>
    </row>
    <row r="11" spans="1:10" ht="24.75" customHeight="1">
      <c r="A11" s="143" t="s">
        <v>110</v>
      </c>
      <c r="B11" s="144" t="s">
        <v>111</v>
      </c>
      <c r="C11" s="145"/>
      <c r="D11" s="146"/>
      <c r="E11" s="147"/>
      <c r="F11" s="148" t="s">
        <v>112</v>
      </c>
      <c r="G11" s="149">
        <f>SUM(G12+G20+G21+G69)</f>
        <v>60812797</v>
      </c>
      <c r="H11" s="149">
        <f>SUM(H12+H20+H21+H69)</f>
        <v>61291070</v>
      </c>
      <c r="I11" s="149">
        <f>SUM(I12+I20+I21+I69)</f>
        <v>37381844</v>
      </c>
      <c r="J11" s="150">
        <f aca="true" t="shared" si="0" ref="J11:J17">SUM($I11/H11)*100</f>
        <v>60.99068591884592</v>
      </c>
    </row>
    <row r="12" spans="1:10" ht="18.75" customHeight="1">
      <c r="A12" s="151" t="s">
        <v>110</v>
      </c>
      <c r="B12" s="152"/>
      <c r="C12" s="153" t="s">
        <v>113</v>
      </c>
      <c r="D12" s="153"/>
      <c r="E12" s="154"/>
      <c r="F12" s="155" t="s">
        <v>114</v>
      </c>
      <c r="G12" s="156">
        <f>SUM(G13+G14+G16+G17+G18+G19)</f>
        <v>34406484</v>
      </c>
      <c r="H12" s="156">
        <f>SUM(H13+H14+H16+H17+H18+H19)</f>
        <v>34688712</v>
      </c>
      <c r="I12" s="156">
        <f>SUM(I13+I14+I16+I17+I18+I19)</f>
        <v>21517630</v>
      </c>
      <c r="J12" s="157">
        <f t="shared" si="0"/>
        <v>62.03063982312172</v>
      </c>
    </row>
    <row r="13" spans="1:10" ht="18.75" customHeight="1">
      <c r="A13" s="158" t="s">
        <v>110</v>
      </c>
      <c r="B13" s="152"/>
      <c r="C13" s="153"/>
      <c r="D13" s="159" t="s">
        <v>115</v>
      </c>
      <c r="E13" s="160"/>
      <c r="F13" s="161" t="s">
        <v>116</v>
      </c>
      <c r="G13" s="162">
        <v>33204866</v>
      </c>
      <c r="H13" s="162">
        <v>33486094</v>
      </c>
      <c r="I13" s="162">
        <v>20769758</v>
      </c>
      <c r="J13" s="163">
        <f t="shared" si="0"/>
        <v>62.025024477324834</v>
      </c>
    </row>
    <row r="14" spans="1:10" ht="18.75" customHeight="1">
      <c r="A14" s="158" t="s">
        <v>110</v>
      </c>
      <c r="B14" s="152"/>
      <c r="C14" s="153"/>
      <c r="D14" s="159" t="s">
        <v>117</v>
      </c>
      <c r="E14" s="160"/>
      <c r="F14" s="161" t="s">
        <v>118</v>
      </c>
      <c r="G14" s="162">
        <f>SUM(G15:G15)</f>
        <v>137667</v>
      </c>
      <c r="H14" s="162">
        <f>SUM(H15:H15)</f>
        <v>135567</v>
      </c>
      <c r="I14" s="162">
        <f>SUM(I15:I15)</f>
        <v>81421</v>
      </c>
      <c r="J14" s="163">
        <f t="shared" si="0"/>
        <v>60.05960152544498</v>
      </c>
    </row>
    <row r="15" spans="1:10" ht="18.75" customHeight="1">
      <c r="A15" s="164" t="s">
        <v>110</v>
      </c>
      <c r="B15" s="165"/>
      <c r="C15" s="166"/>
      <c r="D15" s="167"/>
      <c r="E15" s="168" t="s">
        <v>119</v>
      </c>
      <c r="F15" s="169" t="s">
        <v>120</v>
      </c>
      <c r="G15" s="170">
        <v>137667</v>
      </c>
      <c r="H15" s="170">
        <v>135567</v>
      </c>
      <c r="I15" s="170">
        <v>81421</v>
      </c>
      <c r="J15" s="171">
        <f t="shared" si="0"/>
        <v>60.05960152544498</v>
      </c>
    </row>
    <row r="16" spans="1:10" ht="18.75" customHeight="1">
      <c r="A16" s="158" t="s">
        <v>110</v>
      </c>
      <c r="B16" s="152"/>
      <c r="C16" s="153"/>
      <c r="D16" s="159" t="s">
        <v>121</v>
      </c>
      <c r="E16" s="160"/>
      <c r="F16" s="161" t="s">
        <v>122</v>
      </c>
      <c r="G16" s="162">
        <v>9845</v>
      </c>
      <c r="H16" s="162">
        <v>12945</v>
      </c>
      <c r="I16" s="162">
        <v>3614</v>
      </c>
      <c r="J16" s="163">
        <f t="shared" si="0"/>
        <v>27.918115102356122</v>
      </c>
    </row>
    <row r="17" spans="1:10" ht="18.75" customHeight="1">
      <c r="A17" s="158" t="s">
        <v>110</v>
      </c>
      <c r="B17" s="152"/>
      <c r="C17" s="153"/>
      <c r="D17" s="159" t="s">
        <v>123</v>
      </c>
      <c r="E17" s="160"/>
      <c r="F17" s="161" t="s">
        <v>124</v>
      </c>
      <c r="G17" s="162">
        <v>1054106</v>
      </c>
      <c r="H17" s="162">
        <v>1054106</v>
      </c>
      <c r="I17" s="162">
        <v>662837</v>
      </c>
      <c r="J17" s="163">
        <f t="shared" si="0"/>
        <v>62.88143697123439</v>
      </c>
    </row>
    <row r="18" spans="1:10" ht="18.75" customHeight="1" hidden="1">
      <c r="A18" s="158"/>
      <c r="B18" s="152"/>
      <c r="C18" s="153"/>
      <c r="D18" s="159" t="s">
        <v>125</v>
      </c>
      <c r="E18" s="160"/>
      <c r="F18" s="161" t="s">
        <v>126</v>
      </c>
      <c r="G18" s="162">
        <v>0</v>
      </c>
      <c r="H18" s="162">
        <v>0</v>
      </c>
      <c r="I18" s="162">
        <v>0</v>
      </c>
      <c r="J18" s="163">
        <v>0</v>
      </c>
    </row>
    <row r="19" spans="1:10" ht="18.75" customHeight="1" hidden="1">
      <c r="A19" s="158"/>
      <c r="B19" s="152"/>
      <c r="C19" s="153"/>
      <c r="D19" s="159" t="s">
        <v>127</v>
      </c>
      <c r="E19" s="160"/>
      <c r="F19" s="161" t="s">
        <v>128</v>
      </c>
      <c r="G19" s="162">
        <v>0</v>
      </c>
      <c r="H19" s="162">
        <v>0</v>
      </c>
      <c r="I19" s="162">
        <v>0</v>
      </c>
      <c r="J19" s="163">
        <v>0</v>
      </c>
    </row>
    <row r="20" spans="1:10" ht="18.75" customHeight="1">
      <c r="A20" s="151" t="s">
        <v>110</v>
      </c>
      <c r="B20" s="172"/>
      <c r="C20" s="173" t="s">
        <v>129</v>
      </c>
      <c r="D20" s="173"/>
      <c r="E20" s="174"/>
      <c r="F20" s="175" t="s">
        <v>130</v>
      </c>
      <c r="G20" s="176">
        <v>13273834</v>
      </c>
      <c r="H20" s="176">
        <v>13396123</v>
      </c>
      <c r="I20" s="177">
        <v>8159522</v>
      </c>
      <c r="J20" s="157">
        <f aca="true" t="shared" si="1" ref="J20:J76">SUM($I20/H20)*100</f>
        <v>60.909578092109186</v>
      </c>
    </row>
    <row r="21" spans="1:10" ht="18.75" customHeight="1">
      <c r="A21" s="151" t="s">
        <v>110</v>
      </c>
      <c r="B21" s="172"/>
      <c r="C21" s="178" t="s">
        <v>131</v>
      </c>
      <c r="D21" s="173"/>
      <c r="E21" s="179"/>
      <c r="F21" s="175" t="s">
        <v>132</v>
      </c>
      <c r="G21" s="180">
        <f>SUM(G22+G26+G30+G39+G51+G45+G54)</f>
        <v>12650850</v>
      </c>
      <c r="H21" s="180">
        <f>SUM(H22+H26+H30+H39+H51+H45+H54)</f>
        <v>12664095</v>
      </c>
      <c r="I21" s="180">
        <f>SUM(I22+I26+I30+I39+I51+I45+I54)</f>
        <v>7456808</v>
      </c>
      <c r="J21" s="157">
        <f t="shared" si="1"/>
        <v>58.88149133435907</v>
      </c>
    </row>
    <row r="22" spans="1:10" ht="18.75" customHeight="1">
      <c r="A22" s="158" t="s">
        <v>110</v>
      </c>
      <c r="B22" s="181"/>
      <c r="C22" s="182"/>
      <c r="D22" s="159" t="s">
        <v>133</v>
      </c>
      <c r="E22" s="183"/>
      <c r="F22" s="161" t="s">
        <v>134</v>
      </c>
      <c r="G22" s="184">
        <f>SUM(G23:G25)</f>
        <v>110145</v>
      </c>
      <c r="H22" s="184">
        <f>SUM(H23:H25)</f>
        <v>113980</v>
      </c>
      <c r="I22" s="184">
        <f>SUM(I23:I25)</f>
        <v>70277</v>
      </c>
      <c r="J22" s="163">
        <f t="shared" si="1"/>
        <v>61.65730829970171</v>
      </c>
    </row>
    <row r="23" spans="1:10" ht="18.75" customHeight="1">
      <c r="A23" s="164" t="s">
        <v>110</v>
      </c>
      <c r="B23" s="181"/>
      <c r="C23" s="185"/>
      <c r="D23" s="186"/>
      <c r="E23" s="187">
        <v>631001</v>
      </c>
      <c r="F23" s="188" t="s">
        <v>135</v>
      </c>
      <c r="G23" s="189">
        <v>107513</v>
      </c>
      <c r="H23" s="189">
        <v>112308</v>
      </c>
      <c r="I23" s="189">
        <v>69270</v>
      </c>
      <c r="J23" s="171">
        <f t="shared" si="1"/>
        <v>61.67859814082701</v>
      </c>
    </row>
    <row r="24" spans="1:10" ht="18.75" customHeight="1">
      <c r="A24" s="164" t="s">
        <v>110</v>
      </c>
      <c r="B24" s="181"/>
      <c r="C24" s="185"/>
      <c r="D24" s="186"/>
      <c r="E24" s="187">
        <v>631002</v>
      </c>
      <c r="F24" s="188" t="s">
        <v>136</v>
      </c>
      <c r="G24" s="189">
        <v>0</v>
      </c>
      <c r="H24" s="189">
        <v>50</v>
      </c>
      <c r="I24" s="189">
        <v>48</v>
      </c>
      <c r="J24" s="171">
        <f t="shared" si="1"/>
        <v>96</v>
      </c>
    </row>
    <row r="25" spans="1:10" ht="18.75" customHeight="1">
      <c r="A25" s="164" t="s">
        <v>110</v>
      </c>
      <c r="B25" s="181"/>
      <c r="C25" s="185"/>
      <c r="D25" s="186"/>
      <c r="E25" s="187">
        <v>631004</v>
      </c>
      <c r="F25" s="188" t="s">
        <v>137</v>
      </c>
      <c r="G25" s="189">
        <v>2632</v>
      </c>
      <c r="H25" s="189">
        <v>1622</v>
      </c>
      <c r="I25" s="189">
        <v>959</v>
      </c>
      <c r="J25" s="171">
        <f t="shared" si="1"/>
        <v>59.12453760789149</v>
      </c>
    </row>
    <row r="26" spans="1:10" ht="18.75" customHeight="1">
      <c r="A26" s="158" t="s">
        <v>110</v>
      </c>
      <c r="B26" s="181"/>
      <c r="C26" s="182"/>
      <c r="D26" s="159" t="s">
        <v>138</v>
      </c>
      <c r="E26" s="183"/>
      <c r="F26" s="161" t="s">
        <v>139</v>
      </c>
      <c r="G26" s="184">
        <f>SUM(G27:G29)</f>
        <v>4803465</v>
      </c>
      <c r="H26" s="184">
        <f>SUM(H27:H29)</f>
        <v>4736364</v>
      </c>
      <c r="I26" s="184">
        <f>SUM(I27:I29)</f>
        <v>2762551</v>
      </c>
      <c r="J26" s="163">
        <f t="shared" si="1"/>
        <v>58.326408189911085</v>
      </c>
    </row>
    <row r="27" spans="1:10" ht="18.75" customHeight="1">
      <c r="A27" s="164" t="s">
        <v>110</v>
      </c>
      <c r="B27" s="181"/>
      <c r="C27" s="182"/>
      <c r="D27" s="190"/>
      <c r="E27" s="191">
        <v>632001</v>
      </c>
      <c r="F27" s="192" t="s">
        <v>140</v>
      </c>
      <c r="G27" s="189">
        <v>1317911</v>
      </c>
      <c r="H27" s="189">
        <v>1298376</v>
      </c>
      <c r="I27" s="189">
        <v>729175</v>
      </c>
      <c r="J27" s="171">
        <f t="shared" si="1"/>
        <v>56.160542092583356</v>
      </c>
    </row>
    <row r="28" spans="1:10" ht="18.75" customHeight="1">
      <c r="A28" s="164" t="s">
        <v>110</v>
      </c>
      <c r="B28" s="181"/>
      <c r="C28" s="182"/>
      <c r="D28" s="190"/>
      <c r="E28" s="191">
        <v>632002</v>
      </c>
      <c r="F28" s="192" t="s">
        <v>141</v>
      </c>
      <c r="G28" s="189">
        <v>109045</v>
      </c>
      <c r="H28" s="189">
        <v>109795</v>
      </c>
      <c r="I28" s="189">
        <v>53868</v>
      </c>
      <c r="J28" s="171">
        <f t="shared" si="1"/>
        <v>49.06234345826312</v>
      </c>
    </row>
    <row r="29" spans="1:10" ht="18.75" customHeight="1">
      <c r="A29" s="164" t="s">
        <v>110</v>
      </c>
      <c r="B29" s="181"/>
      <c r="C29" s="182"/>
      <c r="D29" s="190"/>
      <c r="E29" s="191">
        <v>632003</v>
      </c>
      <c r="F29" s="193" t="s">
        <v>142</v>
      </c>
      <c r="G29" s="189">
        <v>3376509</v>
      </c>
      <c r="H29" s="189">
        <v>3328193</v>
      </c>
      <c r="I29" s="189">
        <v>1979508</v>
      </c>
      <c r="J29" s="171">
        <f t="shared" si="1"/>
        <v>59.47695941912022</v>
      </c>
    </row>
    <row r="30" spans="1:10" ht="18.75" customHeight="1">
      <c r="A30" s="158" t="s">
        <v>110</v>
      </c>
      <c r="B30" s="181"/>
      <c r="C30" s="182"/>
      <c r="D30" s="159" t="s">
        <v>143</v>
      </c>
      <c r="E30" s="183"/>
      <c r="F30" s="161" t="s">
        <v>144</v>
      </c>
      <c r="G30" s="184">
        <f>SUM(G31:G38)</f>
        <v>1090531</v>
      </c>
      <c r="H30" s="184">
        <f>SUM(H31:H38)</f>
        <v>1127462</v>
      </c>
      <c r="I30" s="184">
        <f>SUM(I31:I38)</f>
        <v>705263</v>
      </c>
      <c r="J30" s="163">
        <f t="shared" si="1"/>
        <v>62.55315035007831</v>
      </c>
    </row>
    <row r="31" spans="1:10" ht="18.75" customHeight="1">
      <c r="A31" s="164" t="s">
        <v>110</v>
      </c>
      <c r="B31" s="181"/>
      <c r="C31" s="182"/>
      <c r="D31" s="194"/>
      <c r="E31" s="195" t="s">
        <v>145</v>
      </c>
      <c r="F31" s="196" t="s">
        <v>146</v>
      </c>
      <c r="G31" s="197">
        <v>12796</v>
      </c>
      <c r="H31" s="197">
        <v>25488</v>
      </c>
      <c r="I31" s="197">
        <v>7151</v>
      </c>
      <c r="J31" s="171">
        <f t="shared" si="1"/>
        <v>28.05634023854363</v>
      </c>
    </row>
    <row r="32" spans="1:10" ht="18.75" customHeight="1">
      <c r="A32" s="164" t="s">
        <v>110</v>
      </c>
      <c r="B32" s="181"/>
      <c r="C32" s="182"/>
      <c r="D32" s="194"/>
      <c r="E32" s="195" t="s">
        <v>147</v>
      </c>
      <c r="F32" s="196" t="s">
        <v>148</v>
      </c>
      <c r="G32" s="197">
        <v>0</v>
      </c>
      <c r="H32" s="197">
        <v>125</v>
      </c>
      <c r="I32" s="197">
        <v>33</v>
      </c>
      <c r="J32" s="171">
        <f t="shared" si="1"/>
        <v>26.400000000000002</v>
      </c>
    </row>
    <row r="33" spans="1:10" ht="18.75" customHeight="1">
      <c r="A33" s="164" t="s">
        <v>110</v>
      </c>
      <c r="B33" s="181"/>
      <c r="C33" s="182"/>
      <c r="D33" s="194"/>
      <c r="E33" s="195" t="s">
        <v>149</v>
      </c>
      <c r="F33" s="196" t="s">
        <v>150</v>
      </c>
      <c r="G33" s="197">
        <v>0</v>
      </c>
      <c r="H33" s="197">
        <v>429</v>
      </c>
      <c r="I33" s="197">
        <v>396</v>
      </c>
      <c r="J33" s="171">
        <f t="shared" si="1"/>
        <v>92.3076923076923</v>
      </c>
    </row>
    <row r="34" spans="1:10" ht="18.75" customHeight="1">
      <c r="A34" s="164" t="s">
        <v>110</v>
      </c>
      <c r="B34" s="181"/>
      <c r="C34" s="182"/>
      <c r="D34" s="194"/>
      <c r="E34" s="195" t="s">
        <v>151</v>
      </c>
      <c r="F34" s="196" t="s">
        <v>152</v>
      </c>
      <c r="G34" s="197">
        <v>992</v>
      </c>
      <c r="H34" s="197">
        <v>3012</v>
      </c>
      <c r="I34" s="197">
        <v>2320</v>
      </c>
      <c r="J34" s="171">
        <f t="shared" si="1"/>
        <v>77.02523240371846</v>
      </c>
    </row>
    <row r="35" spans="1:10" ht="18.75" customHeight="1">
      <c r="A35" s="164" t="s">
        <v>110</v>
      </c>
      <c r="B35" s="181"/>
      <c r="C35" s="182"/>
      <c r="D35" s="194"/>
      <c r="E35" s="195" t="s">
        <v>153</v>
      </c>
      <c r="F35" s="196" t="s">
        <v>154</v>
      </c>
      <c r="G35" s="197">
        <v>1054190</v>
      </c>
      <c r="H35" s="197">
        <v>1075664</v>
      </c>
      <c r="I35" s="197">
        <v>688462</v>
      </c>
      <c r="J35" s="171">
        <f t="shared" si="1"/>
        <v>64.00344345446162</v>
      </c>
    </row>
    <row r="36" spans="1:10" ht="18.75" customHeight="1">
      <c r="A36" s="164" t="s">
        <v>110</v>
      </c>
      <c r="B36" s="181"/>
      <c r="C36" s="182"/>
      <c r="D36" s="194"/>
      <c r="E36" s="195" t="s">
        <v>155</v>
      </c>
      <c r="F36" s="196" t="s">
        <v>156</v>
      </c>
      <c r="G36" s="197">
        <v>4762</v>
      </c>
      <c r="H36" s="197">
        <v>4870</v>
      </c>
      <c r="I36" s="197">
        <v>2241</v>
      </c>
      <c r="J36" s="171">
        <f t="shared" si="1"/>
        <v>46.01642710472279</v>
      </c>
    </row>
    <row r="37" spans="1:10" ht="18.75" customHeight="1">
      <c r="A37" s="164" t="s">
        <v>110</v>
      </c>
      <c r="B37" s="181"/>
      <c r="C37" s="182"/>
      <c r="D37" s="194"/>
      <c r="E37" s="195" t="s">
        <v>157</v>
      </c>
      <c r="F37" s="196" t="s">
        <v>158</v>
      </c>
      <c r="G37" s="197">
        <v>6544</v>
      </c>
      <c r="H37" s="197">
        <v>6627</v>
      </c>
      <c r="I37" s="197">
        <v>356</v>
      </c>
      <c r="J37" s="171">
        <f t="shared" si="1"/>
        <v>5.371963180926513</v>
      </c>
    </row>
    <row r="38" spans="1:10" ht="18.75" customHeight="1">
      <c r="A38" s="164" t="s">
        <v>110</v>
      </c>
      <c r="B38" s="181"/>
      <c r="C38" s="182"/>
      <c r="D38" s="194"/>
      <c r="E38" s="195" t="s">
        <v>159</v>
      </c>
      <c r="F38" s="196" t="s">
        <v>160</v>
      </c>
      <c r="G38" s="197">
        <v>11247</v>
      </c>
      <c r="H38" s="197">
        <v>11247</v>
      </c>
      <c r="I38" s="197">
        <v>4304</v>
      </c>
      <c r="J38" s="171">
        <f t="shared" si="1"/>
        <v>38.26798257313061</v>
      </c>
    </row>
    <row r="39" spans="1:10" ht="18.75" customHeight="1">
      <c r="A39" s="158" t="s">
        <v>110</v>
      </c>
      <c r="B39" s="181"/>
      <c r="C39" s="182"/>
      <c r="D39" s="159" t="s">
        <v>161</v>
      </c>
      <c r="E39" s="183"/>
      <c r="F39" s="161" t="s">
        <v>162</v>
      </c>
      <c r="G39" s="184">
        <f>SUM(G40:G44)</f>
        <v>272389</v>
      </c>
      <c r="H39" s="184">
        <f>SUM(H40:H44)</f>
        <v>282576</v>
      </c>
      <c r="I39" s="184">
        <f>SUM(I40:I44)</f>
        <v>181564</v>
      </c>
      <c r="J39" s="163">
        <f t="shared" si="1"/>
        <v>64.25315667289509</v>
      </c>
    </row>
    <row r="40" spans="1:10" ht="18.75" customHeight="1">
      <c r="A40" s="164" t="s">
        <v>110</v>
      </c>
      <c r="B40" s="181"/>
      <c r="C40" s="182"/>
      <c r="D40" s="190"/>
      <c r="E40" s="191">
        <v>634001</v>
      </c>
      <c r="F40" s="198" t="s">
        <v>163</v>
      </c>
      <c r="G40" s="189">
        <v>166703</v>
      </c>
      <c r="H40" s="189">
        <v>166793</v>
      </c>
      <c r="I40" s="189">
        <v>95572</v>
      </c>
      <c r="J40" s="171">
        <f t="shared" si="1"/>
        <v>57.2997667767832</v>
      </c>
    </row>
    <row r="41" spans="1:10" ht="18.75" customHeight="1">
      <c r="A41" s="164" t="s">
        <v>110</v>
      </c>
      <c r="B41" s="181"/>
      <c r="C41" s="182"/>
      <c r="D41" s="190"/>
      <c r="E41" s="191">
        <v>634002</v>
      </c>
      <c r="F41" s="198" t="s">
        <v>164</v>
      </c>
      <c r="G41" s="189">
        <v>47597</v>
      </c>
      <c r="H41" s="189">
        <v>55222</v>
      </c>
      <c r="I41" s="189">
        <v>31146</v>
      </c>
      <c r="J41" s="171">
        <f t="shared" si="1"/>
        <v>56.401434211002865</v>
      </c>
    </row>
    <row r="42" spans="1:10" ht="18.75" customHeight="1">
      <c r="A42" s="164" t="s">
        <v>110</v>
      </c>
      <c r="B42" s="181"/>
      <c r="C42" s="182"/>
      <c r="D42" s="199"/>
      <c r="E42" s="200" t="s">
        <v>165</v>
      </c>
      <c r="F42" s="196" t="s">
        <v>166</v>
      </c>
      <c r="G42" s="189">
        <v>52456</v>
      </c>
      <c r="H42" s="189">
        <v>52427</v>
      </c>
      <c r="I42" s="189">
        <v>47846</v>
      </c>
      <c r="J42" s="171">
        <f t="shared" si="1"/>
        <v>91.2621359223301</v>
      </c>
    </row>
    <row r="43" spans="1:10" ht="18.75" customHeight="1">
      <c r="A43" s="164" t="s">
        <v>110</v>
      </c>
      <c r="B43" s="181"/>
      <c r="C43" s="182"/>
      <c r="D43" s="199"/>
      <c r="E43" s="191">
        <v>634004</v>
      </c>
      <c r="F43" s="201" t="s">
        <v>167</v>
      </c>
      <c r="G43" s="189">
        <v>370</v>
      </c>
      <c r="H43" s="189">
        <v>2502</v>
      </c>
      <c r="I43" s="189">
        <v>2145</v>
      </c>
      <c r="J43" s="171">
        <f t="shared" si="1"/>
        <v>85.73141486810552</v>
      </c>
    </row>
    <row r="44" spans="1:10" ht="18.75" customHeight="1">
      <c r="A44" s="164" t="s">
        <v>110</v>
      </c>
      <c r="B44" s="181"/>
      <c r="C44" s="182"/>
      <c r="D44" s="199"/>
      <c r="E44" s="191">
        <v>634005</v>
      </c>
      <c r="F44" s="201" t="s">
        <v>168</v>
      </c>
      <c r="G44" s="189">
        <v>5263</v>
      </c>
      <c r="H44" s="189">
        <v>5632</v>
      </c>
      <c r="I44" s="189">
        <v>4855</v>
      </c>
      <c r="J44" s="171">
        <f t="shared" si="1"/>
        <v>86.20383522727273</v>
      </c>
    </row>
    <row r="45" spans="1:10" ht="18.75" customHeight="1">
      <c r="A45" s="158" t="s">
        <v>110</v>
      </c>
      <c r="B45" s="181"/>
      <c r="C45" s="182"/>
      <c r="D45" s="159" t="s">
        <v>169</v>
      </c>
      <c r="E45" s="202"/>
      <c r="F45" s="161" t="s">
        <v>170</v>
      </c>
      <c r="G45" s="184">
        <f>SUM(G46:G50)</f>
        <v>473138</v>
      </c>
      <c r="H45" s="184">
        <f>SUM(H46:H50)</f>
        <v>512603</v>
      </c>
      <c r="I45" s="184">
        <f>SUM(I46:I50)</f>
        <v>198689</v>
      </c>
      <c r="J45" s="163">
        <f t="shared" si="1"/>
        <v>38.76079539136525</v>
      </c>
    </row>
    <row r="46" spans="1:10" ht="18.75" customHeight="1">
      <c r="A46" s="164" t="s">
        <v>110</v>
      </c>
      <c r="B46" s="181"/>
      <c r="C46" s="182"/>
      <c r="D46" s="190"/>
      <c r="E46" s="191">
        <v>635001</v>
      </c>
      <c r="F46" s="201" t="s">
        <v>171</v>
      </c>
      <c r="G46" s="189">
        <v>560</v>
      </c>
      <c r="H46" s="189">
        <v>2620</v>
      </c>
      <c r="I46" s="189">
        <v>1855</v>
      </c>
      <c r="J46" s="203">
        <f t="shared" si="1"/>
        <v>70.80152671755725</v>
      </c>
    </row>
    <row r="47" spans="1:10" ht="18.75" customHeight="1">
      <c r="A47" s="164" t="s">
        <v>110</v>
      </c>
      <c r="B47" s="181"/>
      <c r="C47" s="182"/>
      <c r="D47" s="190"/>
      <c r="E47" s="191">
        <v>635002</v>
      </c>
      <c r="F47" s="201" t="s">
        <v>172</v>
      </c>
      <c r="G47" s="189">
        <v>299990</v>
      </c>
      <c r="H47" s="189">
        <v>299990</v>
      </c>
      <c r="I47" s="189">
        <v>153104</v>
      </c>
      <c r="J47" s="203">
        <f t="shared" si="1"/>
        <v>51.0363678789293</v>
      </c>
    </row>
    <row r="48" spans="1:10" ht="18.75" customHeight="1">
      <c r="A48" s="164" t="s">
        <v>110</v>
      </c>
      <c r="B48" s="181"/>
      <c r="C48" s="182"/>
      <c r="D48" s="190"/>
      <c r="E48" s="191">
        <v>635003</v>
      </c>
      <c r="F48" s="201" t="s">
        <v>173</v>
      </c>
      <c r="G48" s="189">
        <v>100</v>
      </c>
      <c r="H48" s="189">
        <v>100</v>
      </c>
      <c r="I48" s="189">
        <v>0</v>
      </c>
      <c r="J48" s="203">
        <f t="shared" si="1"/>
        <v>0</v>
      </c>
    </row>
    <row r="49" spans="1:10" ht="18.75" customHeight="1">
      <c r="A49" s="164" t="s">
        <v>110</v>
      </c>
      <c r="B49" s="181"/>
      <c r="C49" s="182"/>
      <c r="D49" s="190"/>
      <c r="E49" s="191">
        <v>635004</v>
      </c>
      <c r="F49" s="201" t="s">
        <v>174</v>
      </c>
      <c r="G49" s="189">
        <v>83433</v>
      </c>
      <c r="H49" s="189">
        <v>85546</v>
      </c>
      <c r="I49" s="189">
        <v>20593</v>
      </c>
      <c r="J49" s="203">
        <f t="shared" si="1"/>
        <v>24.072428868678838</v>
      </c>
    </row>
    <row r="50" spans="1:10" ht="18.75" customHeight="1">
      <c r="A50" s="164" t="s">
        <v>110</v>
      </c>
      <c r="B50" s="181"/>
      <c r="C50" s="182"/>
      <c r="D50" s="190"/>
      <c r="E50" s="191">
        <v>635006</v>
      </c>
      <c r="F50" s="198" t="s">
        <v>175</v>
      </c>
      <c r="G50" s="189">
        <v>89055</v>
      </c>
      <c r="H50" s="189">
        <v>124347</v>
      </c>
      <c r="I50" s="189">
        <v>23137</v>
      </c>
      <c r="J50" s="203">
        <f t="shared" si="1"/>
        <v>18.606801933299558</v>
      </c>
    </row>
    <row r="51" spans="1:10" ht="18.75" customHeight="1">
      <c r="A51" s="158" t="s">
        <v>110</v>
      </c>
      <c r="B51" s="181"/>
      <c r="C51" s="182"/>
      <c r="D51" s="159" t="s">
        <v>176</v>
      </c>
      <c r="E51" s="183"/>
      <c r="F51" s="161" t="s">
        <v>177</v>
      </c>
      <c r="G51" s="184">
        <f>SUM(G52:G53)</f>
        <v>1860665</v>
      </c>
      <c r="H51" s="184">
        <f>SUM(H52:H53)</f>
        <v>1834421</v>
      </c>
      <c r="I51" s="184">
        <f>SUM(I52:I53)</f>
        <v>1234588</v>
      </c>
      <c r="J51" s="163">
        <f t="shared" si="1"/>
        <v>67.30123564874148</v>
      </c>
    </row>
    <row r="52" spans="1:10" ht="18.75" customHeight="1">
      <c r="A52" s="164" t="s">
        <v>110</v>
      </c>
      <c r="B52" s="181"/>
      <c r="C52" s="182"/>
      <c r="D52" s="204"/>
      <c r="E52" s="191">
        <v>636001</v>
      </c>
      <c r="F52" s="205" t="s">
        <v>178</v>
      </c>
      <c r="G52" s="189">
        <v>1852388</v>
      </c>
      <c r="H52" s="189">
        <v>1819605</v>
      </c>
      <c r="I52" s="189">
        <v>1227115</v>
      </c>
      <c r="J52" s="171">
        <f t="shared" si="1"/>
        <v>67.4385374847838</v>
      </c>
    </row>
    <row r="53" spans="1:10" ht="18" customHeight="1">
      <c r="A53" s="164" t="s">
        <v>110</v>
      </c>
      <c r="B53" s="181"/>
      <c r="C53" s="182"/>
      <c r="D53" s="204"/>
      <c r="E53" s="191">
        <v>636002</v>
      </c>
      <c r="F53" s="205" t="s">
        <v>179</v>
      </c>
      <c r="G53" s="189">
        <v>8277</v>
      </c>
      <c r="H53" s="189">
        <v>14816</v>
      </c>
      <c r="I53" s="189">
        <v>7473</v>
      </c>
      <c r="J53" s="171">
        <f t="shared" si="1"/>
        <v>50.43871490280778</v>
      </c>
    </row>
    <row r="54" spans="1:10" ht="18.75" customHeight="1">
      <c r="A54" s="158" t="s">
        <v>110</v>
      </c>
      <c r="B54" s="181"/>
      <c r="C54" s="182"/>
      <c r="D54" s="159" t="s">
        <v>180</v>
      </c>
      <c r="E54" s="183"/>
      <c r="F54" s="161" t="s">
        <v>181</v>
      </c>
      <c r="G54" s="184">
        <f>SUM(G55:G68)</f>
        <v>4040517</v>
      </c>
      <c r="H54" s="184">
        <f>SUM(H55:H68)</f>
        <v>4056689</v>
      </c>
      <c r="I54" s="184">
        <f>SUM(I55:I68)</f>
        <v>2303876</v>
      </c>
      <c r="J54" s="163">
        <f t="shared" si="1"/>
        <v>56.792029164670986</v>
      </c>
    </row>
    <row r="55" spans="1:10" ht="18.75" customHeight="1">
      <c r="A55" s="164" t="s">
        <v>110</v>
      </c>
      <c r="B55" s="181"/>
      <c r="C55" s="182"/>
      <c r="D55" s="194"/>
      <c r="E55" s="195" t="s">
        <v>182</v>
      </c>
      <c r="F55" s="196" t="s">
        <v>183</v>
      </c>
      <c r="G55" s="189">
        <v>7364</v>
      </c>
      <c r="H55" s="189">
        <v>10290</v>
      </c>
      <c r="I55" s="189">
        <v>6328</v>
      </c>
      <c r="J55" s="203">
        <f t="shared" si="1"/>
        <v>61.49659863945578</v>
      </c>
    </row>
    <row r="56" spans="1:10" ht="18.75" customHeight="1">
      <c r="A56" s="164" t="s">
        <v>110</v>
      </c>
      <c r="B56" s="181"/>
      <c r="C56" s="182"/>
      <c r="D56" s="194"/>
      <c r="E56" s="195" t="s">
        <v>184</v>
      </c>
      <c r="F56" s="196" t="s">
        <v>185</v>
      </c>
      <c r="G56" s="189">
        <v>428</v>
      </c>
      <c r="H56" s="189">
        <v>430</v>
      </c>
      <c r="I56" s="189">
        <v>22</v>
      </c>
      <c r="J56" s="203">
        <f t="shared" si="1"/>
        <v>5.116279069767442</v>
      </c>
    </row>
    <row r="57" spans="1:10" ht="18.75" customHeight="1">
      <c r="A57" s="164" t="s">
        <v>110</v>
      </c>
      <c r="B57" s="181"/>
      <c r="C57" s="182"/>
      <c r="D57" s="194"/>
      <c r="E57" s="195" t="s">
        <v>186</v>
      </c>
      <c r="F57" s="196" t="s">
        <v>187</v>
      </c>
      <c r="G57" s="189">
        <v>717903</v>
      </c>
      <c r="H57" s="189">
        <v>712288</v>
      </c>
      <c r="I57" s="189">
        <v>325593</v>
      </c>
      <c r="J57" s="203">
        <f t="shared" si="1"/>
        <v>45.71086414484029</v>
      </c>
    </row>
    <row r="58" spans="1:10" ht="18.75" customHeight="1">
      <c r="A58" s="164" t="s">
        <v>110</v>
      </c>
      <c r="B58" s="181"/>
      <c r="C58" s="182"/>
      <c r="D58" s="194"/>
      <c r="E58" s="195" t="s">
        <v>188</v>
      </c>
      <c r="F58" s="196" t="s">
        <v>189</v>
      </c>
      <c r="G58" s="189">
        <v>1111397</v>
      </c>
      <c r="H58" s="189">
        <v>1133837</v>
      </c>
      <c r="I58" s="189">
        <v>606717</v>
      </c>
      <c r="J58" s="203">
        <f t="shared" si="1"/>
        <v>53.51007243545589</v>
      </c>
    </row>
    <row r="59" spans="1:10" ht="18.75" customHeight="1">
      <c r="A59" s="164" t="s">
        <v>110</v>
      </c>
      <c r="B59" s="181"/>
      <c r="C59" s="182"/>
      <c r="D59" s="194"/>
      <c r="E59" s="195" t="s">
        <v>190</v>
      </c>
      <c r="F59" s="196" t="s">
        <v>134</v>
      </c>
      <c r="G59" s="189">
        <v>425</v>
      </c>
      <c r="H59" s="189">
        <v>763</v>
      </c>
      <c r="I59" s="189">
        <v>349</v>
      </c>
      <c r="J59" s="203">
        <f t="shared" si="1"/>
        <v>45.74049803407602</v>
      </c>
    </row>
    <row r="60" spans="1:10" ht="18.75" customHeight="1">
      <c r="A60" s="164" t="s">
        <v>110</v>
      </c>
      <c r="B60" s="181"/>
      <c r="C60" s="182"/>
      <c r="D60" s="194"/>
      <c r="E60" s="195" t="s">
        <v>191</v>
      </c>
      <c r="F60" s="196" t="s">
        <v>192</v>
      </c>
      <c r="G60" s="189">
        <v>11574</v>
      </c>
      <c r="H60" s="189">
        <v>15379</v>
      </c>
      <c r="I60" s="189">
        <v>7478</v>
      </c>
      <c r="J60" s="203">
        <f t="shared" si="1"/>
        <v>48.624748033032056</v>
      </c>
    </row>
    <row r="61" spans="1:10" ht="18.75" customHeight="1">
      <c r="A61" s="164" t="s">
        <v>110</v>
      </c>
      <c r="B61" s="181"/>
      <c r="C61" s="182"/>
      <c r="D61" s="194"/>
      <c r="E61" s="195" t="s">
        <v>193</v>
      </c>
      <c r="F61" s="196" t="s">
        <v>194</v>
      </c>
      <c r="G61" s="189">
        <v>221161</v>
      </c>
      <c r="H61" s="189">
        <v>234080</v>
      </c>
      <c r="I61" s="189">
        <v>125118</v>
      </c>
      <c r="J61" s="203">
        <f t="shared" si="1"/>
        <v>53.45095693779904</v>
      </c>
    </row>
    <row r="62" spans="1:10" ht="18.75" customHeight="1">
      <c r="A62" s="164" t="s">
        <v>110</v>
      </c>
      <c r="B62" s="181"/>
      <c r="C62" s="182"/>
      <c r="D62" s="194"/>
      <c r="E62" s="195" t="s">
        <v>195</v>
      </c>
      <c r="F62" s="196" t="s">
        <v>196</v>
      </c>
      <c r="G62" s="189">
        <v>1380147</v>
      </c>
      <c r="H62" s="189">
        <v>1357967</v>
      </c>
      <c r="I62" s="189">
        <v>869949</v>
      </c>
      <c r="J62" s="203">
        <f t="shared" si="1"/>
        <v>64.06260240491854</v>
      </c>
    </row>
    <row r="63" spans="1:10" ht="18.75" customHeight="1">
      <c r="A63" s="164" t="s">
        <v>110</v>
      </c>
      <c r="B63" s="181"/>
      <c r="C63" s="182"/>
      <c r="D63" s="194"/>
      <c r="E63" s="195" t="s">
        <v>197</v>
      </c>
      <c r="F63" s="196" t="s">
        <v>198</v>
      </c>
      <c r="G63" s="189">
        <v>11016</v>
      </c>
      <c r="H63" s="189">
        <v>11207</v>
      </c>
      <c r="I63" s="189">
        <v>9224</v>
      </c>
      <c r="J63" s="203">
        <f t="shared" si="1"/>
        <v>82.3057017935219</v>
      </c>
    </row>
    <row r="64" spans="1:10" ht="18.75" customHeight="1">
      <c r="A64" s="164" t="s">
        <v>110</v>
      </c>
      <c r="B64" s="181"/>
      <c r="C64" s="182"/>
      <c r="D64" s="194"/>
      <c r="E64" s="195" t="s">
        <v>199</v>
      </c>
      <c r="F64" s="196" t="s">
        <v>200</v>
      </c>
      <c r="G64" s="189">
        <v>447303</v>
      </c>
      <c r="H64" s="189">
        <v>447303</v>
      </c>
      <c r="I64" s="206">
        <v>280349</v>
      </c>
      <c r="J64" s="203">
        <f t="shared" si="1"/>
        <v>62.67541241619215</v>
      </c>
    </row>
    <row r="65" spans="1:10" ht="18.75" customHeight="1">
      <c r="A65" s="164" t="s">
        <v>110</v>
      </c>
      <c r="B65" s="181"/>
      <c r="C65" s="182"/>
      <c r="D65" s="194"/>
      <c r="E65" s="195" t="s">
        <v>201</v>
      </c>
      <c r="F65" s="196" t="s">
        <v>202</v>
      </c>
      <c r="G65" s="189">
        <v>0</v>
      </c>
      <c r="H65" s="189">
        <v>0</v>
      </c>
      <c r="I65" s="189">
        <v>3</v>
      </c>
      <c r="J65" s="203">
        <v>0</v>
      </c>
    </row>
    <row r="66" spans="1:10" ht="18.75" customHeight="1">
      <c r="A66" s="164" t="s">
        <v>110</v>
      </c>
      <c r="B66" s="181"/>
      <c r="C66" s="182"/>
      <c r="D66" s="194"/>
      <c r="E66" s="195" t="s">
        <v>203</v>
      </c>
      <c r="F66" s="196" t="s">
        <v>204</v>
      </c>
      <c r="G66" s="189">
        <v>65860</v>
      </c>
      <c r="H66" s="189">
        <v>63960</v>
      </c>
      <c r="I66" s="189">
        <v>21932</v>
      </c>
      <c r="J66" s="203">
        <f t="shared" si="1"/>
        <v>34.2901813633521</v>
      </c>
    </row>
    <row r="67" spans="1:10" ht="18.75" customHeight="1">
      <c r="A67" s="164" t="s">
        <v>205</v>
      </c>
      <c r="B67" s="181"/>
      <c r="C67" s="182"/>
      <c r="D67" s="194"/>
      <c r="E67" s="195" t="s">
        <v>206</v>
      </c>
      <c r="F67" s="196" t="s">
        <v>207</v>
      </c>
      <c r="G67" s="189">
        <v>0</v>
      </c>
      <c r="H67" s="189">
        <v>1000</v>
      </c>
      <c r="I67" s="189">
        <v>757</v>
      </c>
      <c r="J67" s="203">
        <f t="shared" si="1"/>
        <v>75.7</v>
      </c>
    </row>
    <row r="68" spans="1:10" ht="18.75" customHeight="1">
      <c r="A68" s="164" t="s">
        <v>110</v>
      </c>
      <c r="B68" s="181"/>
      <c r="C68" s="182"/>
      <c r="D68" s="194"/>
      <c r="E68" s="195" t="s">
        <v>208</v>
      </c>
      <c r="F68" s="196" t="s">
        <v>209</v>
      </c>
      <c r="G68" s="189">
        <v>65939</v>
      </c>
      <c r="H68" s="189">
        <v>68185</v>
      </c>
      <c r="I68" s="189">
        <v>50057</v>
      </c>
      <c r="J68" s="203">
        <f t="shared" si="1"/>
        <v>73.41350736965609</v>
      </c>
    </row>
    <row r="69" spans="1:10" ht="18.75" customHeight="1">
      <c r="A69" s="151" t="s">
        <v>110</v>
      </c>
      <c r="B69" s="172"/>
      <c r="C69" s="178" t="s">
        <v>210</v>
      </c>
      <c r="D69" s="173"/>
      <c r="E69" s="179"/>
      <c r="F69" s="175" t="s">
        <v>211</v>
      </c>
      <c r="G69" s="207">
        <f>SUM(G70+G75)</f>
        <v>481629</v>
      </c>
      <c r="H69" s="207">
        <f>SUM(H70+H75)</f>
        <v>542140</v>
      </c>
      <c r="I69" s="207">
        <f>SUM(I70+I75)</f>
        <v>247884</v>
      </c>
      <c r="J69" s="157">
        <f t="shared" si="1"/>
        <v>45.72324491828679</v>
      </c>
    </row>
    <row r="70" spans="1:10" ht="18.75" customHeight="1">
      <c r="A70" s="158" t="s">
        <v>110</v>
      </c>
      <c r="B70" s="181"/>
      <c r="C70" s="182"/>
      <c r="D70" s="159" t="s">
        <v>212</v>
      </c>
      <c r="E70" s="183"/>
      <c r="F70" s="161" t="s">
        <v>213</v>
      </c>
      <c r="G70" s="184">
        <f>SUM(G71:G74)</f>
        <v>481629</v>
      </c>
      <c r="H70" s="184">
        <f>SUM(H71:H74)</f>
        <v>542140</v>
      </c>
      <c r="I70" s="184">
        <f>SUM(I71:I74)</f>
        <v>247884</v>
      </c>
      <c r="J70" s="163">
        <f t="shared" si="1"/>
        <v>45.72324491828679</v>
      </c>
    </row>
    <row r="71" spans="1:10" ht="18.75" customHeight="1">
      <c r="A71" s="164" t="s">
        <v>110</v>
      </c>
      <c r="B71" s="181"/>
      <c r="C71" s="182"/>
      <c r="D71" s="194"/>
      <c r="E71" s="195" t="s">
        <v>214</v>
      </c>
      <c r="F71" s="196" t="s">
        <v>215</v>
      </c>
      <c r="G71" s="189">
        <v>0</v>
      </c>
      <c r="H71" s="189">
        <v>58860</v>
      </c>
      <c r="I71" s="206">
        <v>55638</v>
      </c>
      <c r="J71" s="171">
        <f t="shared" si="1"/>
        <v>94.52599388379205</v>
      </c>
    </row>
    <row r="72" spans="1:10" ht="18.75" customHeight="1">
      <c r="A72" s="164" t="s">
        <v>110</v>
      </c>
      <c r="B72" s="181"/>
      <c r="C72" s="182"/>
      <c r="D72" s="194"/>
      <c r="E72" s="195" t="s">
        <v>216</v>
      </c>
      <c r="F72" s="196" t="s">
        <v>217</v>
      </c>
      <c r="G72" s="189">
        <v>275490</v>
      </c>
      <c r="H72" s="189">
        <v>274141</v>
      </c>
      <c r="I72" s="206">
        <v>46223</v>
      </c>
      <c r="J72" s="171">
        <f t="shared" si="1"/>
        <v>16.861031367070233</v>
      </c>
    </row>
    <row r="73" spans="1:10" ht="18.75" customHeight="1">
      <c r="A73" s="164" t="s">
        <v>110</v>
      </c>
      <c r="B73" s="181"/>
      <c r="C73" s="182"/>
      <c r="D73" s="194"/>
      <c r="E73" s="195" t="s">
        <v>218</v>
      </c>
      <c r="F73" s="196" t="s">
        <v>219</v>
      </c>
      <c r="G73" s="189">
        <v>11000</v>
      </c>
      <c r="H73" s="189">
        <v>11000</v>
      </c>
      <c r="I73" s="206">
        <v>5095</v>
      </c>
      <c r="J73" s="171">
        <f t="shared" si="1"/>
        <v>46.31818181818182</v>
      </c>
    </row>
    <row r="74" spans="1:10" ht="18.75" customHeight="1">
      <c r="A74" s="164" t="s">
        <v>110</v>
      </c>
      <c r="B74" s="181"/>
      <c r="C74" s="182"/>
      <c r="D74" s="194"/>
      <c r="E74" s="195" t="s">
        <v>220</v>
      </c>
      <c r="F74" s="196" t="s">
        <v>221</v>
      </c>
      <c r="G74" s="189">
        <v>195139</v>
      </c>
      <c r="H74" s="189">
        <v>198139</v>
      </c>
      <c r="I74" s="206">
        <v>140928</v>
      </c>
      <c r="J74" s="171">
        <f t="shared" si="1"/>
        <v>71.12582580915418</v>
      </c>
    </row>
    <row r="75" spans="1:10" ht="18.75" customHeight="1" hidden="1">
      <c r="A75" s="158" t="s">
        <v>110</v>
      </c>
      <c r="B75" s="181"/>
      <c r="C75" s="182"/>
      <c r="D75" s="159" t="s">
        <v>222</v>
      </c>
      <c r="E75" s="195"/>
      <c r="F75" s="161" t="s">
        <v>223</v>
      </c>
      <c r="G75" s="184">
        <f>SUM(G76)</f>
        <v>0</v>
      </c>
      <c r="H75" s="184">
        <f>SUM(H76)</f>
        <v>0</v>
      </c>
      <c r="I75" s="184">
        <f>SUM(I76)</f>
        <v>0</v>
      </c>
      <c r="J75" s="163" t="e">
        <f t="shared" si="1"/>
        <v>#DIV/0!</v>
      </c>
    </row>
    <row r="76" spans="1:10" ht="27" customHeight="1" hidden="1">
      <c r="A76" s="164" t="s">
        <v>110</v>
      </c>
      <c r="B76" s="181"/>
      <c r="C76" s="182"/>
      <c r="D76" s="194"/>
      <c r="E76" s="195" t="s">
        <v>224</v>
      </c>
      <c r="F76" s="196" t="s">
        <v>225</v>
      </c>
      <c r="G76" s="189">
        <v>0</v>
      </c>
      <c r="H76" s="189">
        <v>0</v>
      </c>
      <c r="I76" s="189">
        <v>0</v>
      </c>
      <c r="J76" s="171" t="e">
        <f t="shared" si="1"/>
        <v>#DIV/0!</v>
      </c>
    </row>
    <row r="77" spans="1:10" ht="14.25" thickBot="1">
      <c r="A77" s="208"/>
      <c r="B77" s="209"/>
      <c r="C77" s="210"/>
      <c r="D77" s="210"/>
      <c r="E77" s="211"/>
      <c r="F77" s="212"/>
      <c r="G77" s="213"/>
      <c r="H77" s="213"/>
      <c r="I77" s="213"/>
      <c r="J77" s="214"/>
    </row>
    <row r="78" spans="2:6" ht="12.75">
      <c r="B78" s="215"/>
      <c r="C78" s="215"/>
      <c r="D78" s="215"/>
      <c r="E78" s="215"/>
      <c r="F78" s="215"/>
    </row>
    <row r="79" spans="2:9" ht="12.75">
      <c r="B79" s="215"/>
      <c r="C79" s="215"/>
      <c r="D79" s="215"/>
      <c r="E79" s="215"/>
      <c r="F79" s="215"/>
      <c r="I79" s="216"/>
    </row>
    <row r="80" spans="2:6" ht="12.75">
      <c r="B80" s="215"/>
      <c r="C80" s="215"/>
      <c r="D80" s="215"/>
      <c r="E80" s="215"/>
      <c r="F80" s="215"/>
    </row>
    <row r="81" spans="2:6" ht="12.75">
      <c r="B81" s="215"/>
      <c r="C81" s="215"/>
      <c r="D81" s="215"/>
      <c r="E81" s="215"/>
      <c r="F81" s="215"/>
    </row>
    <row r="82" spans="2:6" ht="12.75">
      <c r="B82" s="215"/>
      <c r="C82" s="215"/>
      <c r="D82" s="215"/>
      <c r="E82" s="215"/>
      <c r="F82" s="215"/>
    </row>
    <row r="83" spans="2:6" ht="12.75">
      <c r="B83" s="215"/>
      <c r="C83" s="215"/>
      <c r="D83" s="215"/>
      <c r="E83" s="215"/>
      <c r="F83" s="215"/>
    </row>
    <row r="84" spans="2:6" ht="12.75">
      <c r="B84" s="215"/>
      <c r="C84" s="215"/>
      <c r="D84" s="215"/>
      <c r="E84" s="215"/>
      <c r="F84" s="215"/>
    </row>
    <row r="85" spans="2:6" ht="12.75">
      <c r="B85" s="215"/>
      <c r="C85" s="215"/>
      <c r="D85" s="215"/>
      <c r="E85" s="215"/>
      <c r="F85" s="215"/>
    </row>
    <row r="86" spans="2:6" ht="12.75">
      <c r="B86" s="215"/>
      <c r="C86" s="215"/>
      <c r="D86" s="215"/>
      <c r="E86" s="215"/>
      <c r="F86" s="215"/>
    </row>
    <row r="87" spans="2:6" ht="12.75">
      <c r="B87" s="215"/>
      <c r="C87" s="215"/>
      <c r="D87" s="215"/>
      <c r="E87" s="215"/>
      <c r="F87" s="215"/>
    </row>
    <row r="88" spans="2:6" ht="12.75">
      <c r="B88" s="215"/>
      <c r="C88" s="215"/>
      <c r="D88" s="215"/>
      <c r="E88" s="215"/>
      <c r="F88" s="215"/>
    </row>
    <row r="89" spans="2:6" ht="12.75">
      <c r="B89" s="215"/>
      <c r="C89" s="215"/>
      <c r="D89" s="215"/>
      <c r="E89" s="215"/>
      <c r="F89" s="215"/>
    </row>
    <row r="90" spans="2:6" ht="12.75">
      <c r="B90" s="215"/>
      <c r="C90" s="215"/>
      <c r="D90" s="215"/>
      <c r="E90" s="215"/>
      <c r="F90" s="215"/>
    </row>
    <row r="91" spans="2:6" ht="12.75">
      <c r="B91" s="215"/>
      <c r="C91" s="215"/>
      <c r="D91" s="215"/>
      <c r="E91" s="215"/>
      <c r="F91" s="215"/>
    </row>
    <row r="92" spans="2:6" ht="12.75">
      <c r="B92" s="215"/>
      <c r="C92" s="215"/>
      <c r="D92" s="215"/>
      <c r="E92" s="215"/>
      <c r="F92" s="215"/>
    </row>
    <row r="93" spans="2:6" ht="12.75">
      <c r="B93" s="215"/>
      <c r="C93" s="215"/>
      <c r="D93" s="215"/>
      <c r="E93" s="215"/>
      <c r="F93" s="215"/>
    </row>
    <row r="94" spans="2:6" ht="12.75">
      <c r="B94" s="215"/>
      <c r="C94" s="215"/>
      <c r="D94" s="215"/>
      <c r="E94" s="215"/>
      <c r="F94" s="215"/>
    </row>
    <row r="95" spans="2:6" ht="12.75">
      <c r="B95" s="215"/>
      <c r="C95" s="215"/>
      <c r="D95" s="215"/>
      <c r="E95" s="215"/>
      <c r="F95" s="215"/>
    </row>
    <row r="96" spans="2:6" ht="12.75">
      <c r="B96" s="215"/>
      <c r="C96" s="215"/>
      <c r="D96" s="215"/>
      <c r="E96" s="215"/>
      <c r="F96" s="215"/>
    </row>
    <row r="97" spans="2:6" ht="12.75">
      <c r="B97" s="215"/>
      <c r="C97" s="215"/>
      <c r="D97" s="215"/>
      <c r="E97" s="215"/>
      <c r="F97" s="215"/>
    </row>
    <row r="98" spans="2:6" ht="12.75">
      <c r="B98" s="215"/>
      <c r="C98" s="215"/>
      <c r="D98" s="215"/>
      <c r="E98" s="215"/>
      <c r="F98" s="215"/>
    </row>
    <row r="99" spans="2:6" ht="12.75">
      <c r="B99" s="215"/>
      <c r="C99" s="215"/>
      <c r="D99" s="215"/>
      <c r="E99" s="215"/>
      <c r="F99" s="215"/>
    </row>
    <row r="100" spans="2:6" ht="12.75">
      <c r="B100" s="215"/>
      <c r="C100" s="215"/>
      <c r="D100" s="215"/>
      <c r="E100" s="215"/>
      <c r="F100" s="215"/>
    </row>
    <row r="101" spans="2:6" ht="12.75">
      <c r="B101" s="215"/>
      <c r="C101" s="215"/>
      <c r="D101" s="215"/>
      <c r="E101" s="215"/>
      <c r="F101" s="215"/>
    </row>
    <row r="102" spans="2:6" ht="12.75">
      <c r="B102" s="215"/>
      <c r="C102" s="215"/>
      <c r="D102" s="215"/>
      <c r="E102" s="215"/>
      <c r="F102" s="215"/>
    </row>
    <row r="103" spans="2:6" ht="12.75">
      <c r="B103" s="215"/>
      <c r="C103" s="215"/>
      <c r="D103" s="215"/>
      <c r="E103" s="215"/>
      <c r="F103" s="215"/>
    </row>
    <row r="104" spans="2:6" ht="12.75">
      <c r="B104" s="215"/>
      <c r="C104" s="215"/>
      <c r="D104" s="215"/>
      <c r="E104" s="215"/>
      <c r="F104" s="215"/>
    </row>
    <row r="105" spans="2:6" ht="12.75">
      <c r="B105" s="215"/>
      <c r="C105" s="215"/>
      <c r="D105" s="215"/>
      <c r="E105" s="215"/>
      <c r="F105" s="215"/>
    </row>
    <row r="106" spans="2:6" ht="12.75">
      <c r="B106" s="215"/>
      <c r="C106" s="215"/>
      <c r="D106" s="215"/>
      <c r="E106" s="215"/>
      <c r="F106" s="215"/>
    </row>
    <row r="107" spans="2:6" ht="12.75">
      <c r="B107" s="215"/>
      <c r="C107" s="215"/>
      <c r="D107" s="215"/>
      <c r="E107" s="215"/>
      <c r="F107" s="215"/>
    </row>
    <row r="108" spans="2:6" ht="12.75">
      <c r="B108" s="215"/>
      <c r="C108" s="215"/>
      <c r="D108" s="215"/>
      <c r="E108" s="215"/>
      <c r="F108" s="215"/>
    </row>
    <row r="109" spans="2:6" ht="12.75">
      <c r="B109" s="215"/>
      <c r="C109" s="215"/>
      <c r="D109" s="215"/>
      <c r="E109" s="215"/>
      <c r="F109" s="215"/>
    </row>
    <row r="110" spans="2:6" ht="12.75">
      <c r="B110" s="215"/>
      <c r="C110" s="215"/>
      <c r="D110" s="215"/>
      <c r="E110" s="215"/>
      <c r="F110" s="215"/>
    </row>
    <row r="111" spans="2:6" ht="12.75">
      <c r="B111" s="215"/>
      <c r="C111" s="215"/>
      <c r="D111" s="215"/>
      <c r="E111" s="215"/>
      <c r="F111" s="215"/>
    </row>
    <row r="112" spans="2:6" ht="12.75">
      <c r="B112" s="215"/>
      <c r="C112" s="215"/>
      <c r="D112" s="215"/>
      <c r="E112" s="215"/>
      <c r="F112" s="215"/>
    </row>
    <row r="113" spans="2:6" ht="12.75">
      <c r="B113" s="215"/>
      <c r="C113" s="215"/>
      <c r="D113" s="215"/>
      <c r="E113" s="215"/>
      <c r="F113" s="215"/>
    </row>
    <row r="114" spans="2:6" ht="12.75">
      <c r="B114" s="215"/>
      <c r="C114" s="215"/>
      <c r="D114" s="215"/>
      <c r="E114" s="215"/>
      <c r="F114" s="215"/>
    </row>
    <row r="115" spans="2:6" ht="12.75">
      <c r="B115" s="215"/>
      <c r="C115" s="215"/>
      <c r="D115" s="215"/>
      <c r="E115" s="215"/>
      <c r="F115" s="215"/>
    </row>
    <row r="116" spans="2:6" ht="12.75">
      <c r="B116" s="215"/>
      <c r="C116" s="215"/>
      <c r="D116" s="215"/>
      <c r="E116" s="215"/>
      <c r="F116" s="215"/>
    </row>
    <row r="117" spans="2:6" ht="12.75">
      <c r="B117" s="215"/>
      <c r="C117" s="215"/>
      <c r="D117" s="215"/>
      <c r="E117" s="215"/>
      <c r="F117" s="215"/>
    </row>
    <row r="118" spans="2:6" ht="12.75">
      <c r="B118" s="215"/>
      <c r="C118" s="215"/>
      <c r="D118" s="215"/>
      <c r="E118" s="215"/>
      <c r="F118" s="215"/>
    </row>
    <row r="119" spans="2:6" ht="12.75">
      <c r="B119" s="215"/>
      <c r="C119" s="215"/>
      <c r="D119" s="215"/>
      <c r="E119" s="215"/>
      <c r="F119" s="215"/>
    </row>
    <row r="120" spans="2:6" ht="12.75">
      <c r="B120" s="215"/>
      <c r="C120" s="215"/>
      <c r="D120" s="215"/>
      <c r="E120" s="215"/>
      <c r="F120" s="215"/>
    </row>
    <row r="121" spans="2:6" ht="12.75">
      <c r="B121" s="215"/>
      <c r="C121" s="215"/>
      <c r="D121" s="215"/>
      <c r="E121" s="215"/>
      <c r="F121" s="215"/>
    </row>
    <row r="122" spans="2:6" ht="12.75">
      <c r="B122" s="215"/>
      <c r="C122" s="215"/>
      <c r="D122" s="215"/>
      <c r="E122" s="215"/>
      <c r="F122" s="215"/>
    </row>
    <row r="123" spans="2:6" ht="12.75">
      <c r="B123" s="215"/>
      <c r="C123" s="215"/>
      <c r="D123" s="215"/>
      <c r="E123" s="215"/>
      <c r="F123" s="215"/>
    </row>
    <row r="124" spans="2:6" ht="12.75">
      <c r="B124" s="215"/>
      <c r="C124" s="215"/>
      <c r="D124" s="215"/>
      <c r="E124" s="215"/>
      <c r="F124" s="215"/>
    </row>
    <row r="125" spans="2:6" ht="12.75">
      <c r="B125" s="215"/>
      <c r="C125" s="215"/>
      <c r="D125" s="215"/>
      <c r="E125" s="215"/>
      <c r="F125" s="215"/>
    </row>
    <row r="126" spans="2:6" ht="12.75">
      <c r="B126" s="215"/>
      <c r="C126" s="215"/>
      <c r="D126" s="215"/>
      <c r="E126" s="215"/>
      <c r="F126" s="215"/>
    </row>
    <row r="127" spans="2:6" ht="12.75">
      <c r="B127" s="215"/>
      <c r="C127" s="215"/>
      <c r="D127" s="215"/>
      <c r="E127" s="215"/>
      <c r="F127" s="215"/>
    </row>
    <row r="128" spans="2:6" ht="12.75">
      <c r="B128" s="215"/>
      <c r="C128" s="215"/>
      <c r="D128" s="215"/>
      <c r="E128" s="215"/>
      <c r="F128" s="215"/>
    </row>
    <row r="129" spans="2:6" ht="12.75">
      <c r="B129" s="215"/>
      <c r="C129" s="215"/>
      <c r="D129" s="215"/>
      <c r="E129" s="215"/>
      <c r="F129" s="215"/>
    </row>
    <row r="130" spans="2:6" ht="12.75">
      <c r="B130" s="215"/>
      <c r="C130" s="215"/>
      <c r="D130" s="215"/>
      <c r="E130" s="215"/>
      <c r="F130" s="215"/>
    </row>
    <row r="131" spans="2:6" ht="12.75">
      <c r="B131" s="215"/>
      <c r="C131" s="215"/>
      <c r="D131" s="215"/>
      <c r="E131" s="215"/>
      <c r="F131" s="215"/>
    </row>
    <row r="132" spans="2:6" ht="12.75">
      <c r="B132" s="215"/>
      <c r="C132" s="215"/>
      <c r="D132" s="215"/>
      <c r="E132" s="215"/>
      <c r="F132" s="215"/>
    </row>
    <row r="133" spans="2:6" ht="12.75">
      <c r="B133" s="215"/>
      <c r="C133" s="215"/>
      <c r="D133" s="215"/>
      <c r="E133" s="215"/>
      <c r="F133" s="215"/>
    </row>
    <row r="134" spans="2:6" ht="12.75">
      <c r="B134" s="215"/>
      <c r="C134" s="215"/>
      <c r="D134" s="215"/>
      <c r="E134" s="215"/>
      <c r="F134" s="215"/>
    </row>
    <row r="135" spans="2:6" ht="12.75">
      <c r="B135" s="215"/>
      <c r="C135" s="215"/>
      <c r="D135" s="215"/>
      <c r="E135" s="215"/>
      <c r="F135" s="215"/>
    </row>
    <row r="136" spans="2:6" ht="12.75">
      <c r="B136" s="215"/>
      <c r="C136" s="215"/>
      <c r="D136" s="215"/>
      <c r="E136" s="215"/>
      <c r="F136" s="215"/>
    </row>
    <row r="137" spans="2:6" ht="12.75">
      <c r="B137" s="215"/>
      <c r="C137" s="215"/>
      <c r="D137" s="215"/>
      <c r="E137" s="215"/>
      <c r="F137" s="215"/>
    </row>
    <row r="138" spans="2:6" ht="12.75">
      <c r="B138" s="215"/>
      <c r="C138" s="215"/>
      <c r="D138" s="215"/>
      <c r="E138" s="215"/>
      <c r="F138" s="215"/>
    </row>
    <row r="139" spans="2:6" ht="12.75">
      <c r="B139" s="215"/>
      <c r="C139" s="215"/>
      <c r="D139" s="215"/>
      <c r="E139" s="215"/>
      <c r="F139" s="215"/>
    </row>
    <row r="140" spans="2:6" ht="12.75">
      <c r="B140" s="215"/>
      <c r="C140" s="215"/>
      <c r="D140" s="215"/>
      <c r="E140" s="215"/>
      <c r="F140" s="215"/>
    </row>
    <row r="141" spans="2:6" ht="12.75">
      <c r="B141" s="215"/>
      <c r="C141" s="215"/>
      <c r="D141" s="215"/>
      <c r="E141" s="215"/>
      <c r="F141" s="215"/>
    </row>
    <row r="142" spans="2:6" ht="12.75">
      <c r="B142" s="215"/>
      <c r="C142" s="215"/>
      <c r="D142" s="215"/>
      <c r="E142" s="215"/>
      <c r="F142" s="215"/>
    </row>
    <row r="143" spans="2:6" ht="12.75">
      <c r="B143" s="215"/>
      <c r="C143" s="215"/>
      <c r="D143" s="215"/>
      <c r="E143" s="215"/>
      <c r="F143" s="215"/>
    </row>
    <row r="144" spans="2:6" ht="12.75">
      <c r="B144" s="215"/>
      <c r="C144" s="215"/>
      <c r="D144" s="215"/>
      <c r="E144" s="215"/>
      <c r="F144" s="215"/>
    </row>
    <row r="145" spans="2:6" ht="12.75">
      <c r="B145" s="215"/>
      <c r="C145" s="215"/>
      <c r="D145" s="215"/>
      <c r="E145" s="215"/>
      <c r="F145" s="215"/>
    </row>
    <row r="146" spans="2:6" ht="12.75">
      <c r="B146" s="215"/>
      <c r="C146" s="215"/>
      <c r="D146" s="215"/>
      <c r="E146" s="215"/>
      <c r="F146" s="215"/>
    </row>
    <row r="147" spans="2:6" ht="12.75">
      <c r="B147" s="215"/>
      <c r="C147" s="215"/>
      <c r="D147" s="215"/>
      <c r="E147" s="215"/>
      <c r="F147" s="215"/>
    </row>
    <row r="148" spans="2:6" ht="12.75">
      <c r="B148" s="215"/>
      <c r="C148" s="215"/>
      <c r="D148" s="215"/>
      <c r="E148" s="215"/>
      <c r="F148" s="215"/>
    </row>
    <row r="149" spans="2:6" ht="12.75">
      <c r="B149" s="215"/>
      <c r="C149" s="215"/>
      <c r="D149" s="215"/>
      <c r="E149" s="215"/>
      <c r="F149" s="215"/>
    </row>
    <row r="150" spans="2:6" ht="12.75">
      <c r="B150" s="215"/>
      <c r="C150" s="215"/>
      <c r="D150" s="215"/>
      <c r="E150" s="215"/>
      <c r="F150" s="215"/>
    </row>
    <row r="151" spans="2:6" ht="12.75">
      <c r="B151" s="215"/>
      <c r="C151" s="215"/>
      <c r="D151" s="215"/>
      <c r="E151" s="215"/>
      <c r="F151" s="215"/>
    </row>
    <row r="152" spans="2:6" ht="12.75">
      <c r="B152" s="215"/>
      <c r="C152" s="215"/>
      <c r="D152" s="215"/>
      <c r="E152" s="215"/>
      <c r="F152" s="215"/>
    </row>
    <row r="153" spans="2:6" ht="12.75">
      <c r="B153" s="215"/>
      <c r="C153" s="215"/>
      <c r="D153" s="215"/>
      <c r="E153" s="215"/>
      <c r="F153" s="215"/>
    </row>
    <row r="154" spans="2:6" ht="12.75">
      <c r="B154" s="215"/>
      <c r="C154" s="215"/>
      <c r="D154" s="215"/>
      <c r="E154" s="215"/>
      <c r="F154" s="215"/>
    </row>
    <row r="155" spans="2:6" ht="12.75">
      <c r="B155" s="215"/>
      <c r="C155" s="215"/>
      <c r="D155" s="215"/>
      <c r="E155" s="215"/>
      <c r="F155" s="215"/>
    </row>
    <row r="156" spans="2:6" ht="12.75">
      <c r="B156" s="215"/>
      <c r="C156" s="215"/>
      <c r="D156" s="215"/>
      <c r="E156" s="215"/>
      <c r="F156" s="215"/>
    </row>
    <row r="157" spans="2:6" ht="12.75">
      <c r="B157" s="215"/>
      <c r="C157" s="215"/>
      <c r="D157" s="215"/>
      <c r="E157" s="215"/>
      <c r="F157" s="215"/>
    </row>
    <row r="158" spans="2:6" ht="12.75">
      <c r="B158" s="215"/>
      <c r="C158" s="215"/>
      <c r="D158" s="215"/>
      <c r="E158" s="215"/>
      <c r="F158" s="215"/>
    </row>
    <row r="159" spans="2:6" ht="12.75">
      <c r="B159" s="215"/>
      <c r="C159" s="215"/>
      <c r="D159" s="215"/>
      <c r="E159" s="215"/>
      <c r="F159" s="215"/>
    </row>
    <row r="160" spans="2:6" ht="12.75">
      <c r="B160" s="215"/>
      <c r="C160" s="215"/>
      <c r="D160" s="215"/>
      <c r="E160" s="215"/>
      <c r="F160" s="215"/>
    </row>
    <row r="161" spans="2:6" ht="12.75">
      <c r="B161" s="215"/>
      <c r="C161" s="215"/>
      <c r="D161" s="215"/>
      <c r="E161" s="215"/>
      <c r="F161" s="215"/>
    </row>
    <row r="162" spans="2:6" ht="12.75">
      <c r="B162" s="215"/>
      <c r="C162" s="215"/>
      <c r="D162" s="215"/>
      <c r="E162" s="215"/>
      <c r="F162" s="215"/>
    </row>
    <row r="163" spans="2:6" ht="12.75">
      <c r="B163" s="215"/>
      <c r="C163" s="215"/>
      <c r="D163" s="215"/>
      <c r="E163" s="215"/>
      <c r="F163" s="215"/>
    </row>
    <row r="164" spans="2:6" ht="12.75">
      <c r="B164" s="215"/>
      <c r="C164" s="215"/>
      <c r="D164" s="215"/>
      <c r="E164" s="215"/>
      <c r="F164" s="215"/>
    </row>
    <row r="165" spans="2:6" ht="12.75">
      <c r="B165" s="215"/>
      <c r="C165" s="215"/>
      <c r="D165" s="215"/>
      <c r="E165" s="215"/>
      <c r="F165" s="215"/>
    </row>
    <row r="166" spans="2:6" ht="12.75">
      <c r="B166" s="215"/>
      <c r="C166" s="215"/>
      <c r="D166" s="215"/>
      <c r="E166" s="215"/>
      <c r="F166" s="215"/>
    </row>
    <row r="167" spans="2:6" ht="12.75">
      <c r="B167" s="215"/>
      <c r="C167" s="215"/>
      <c r="D167" s="215"/>
      <c r="E167" s="215"/>
      <c r="F167" s="215"/>
    </row>
    <row r="168" spans="2:6" ht="12.75">
      <c r="B168" s="215"/>
      <c r="C168" s="215"/>
      <c r="D168" s="215"/>
      <c r="E168" s="215"/>
      <c r="F168" s="215"/>
    </row>
    <row r="169" spans="2:6" ht="12.75">
      <c r="B169" s="215"/>
      <c r="C169" s="215"/>
      <c r="D169" s="215"/>
      <c r="E169" s="215"/>
      <c r="F169" s="215"/>
    </row>
    <row r="170" spans="2:6" ht="12.75">
      <c r="B170" s="215"/>
      <c r="C170" s="215"/>
      <c r="D170" s="215"/>
      <c r="E170" s="215"/>
      <c r="F170" s="215"/>
    </row>
    <row r="171" spans="2:6" ht="12.75">
      <c r="B171" s="215"/>
      <c r="C171" s="215"/>
      <c r="D171" s="215"/>
      <c r="E171" s="215"/>
      <c r="F171" s="215"/>
    </row>
    <row r="172" spans="2:6" ht="12.75">
      <c r="B172" s="215"/>
      <c r="C172" s="215"/>
      <c r="D172" s="215"/>
      <c r="E172" s="215"/>
      <c r="F172" s="215"/>
    </row>
    <row r="173" spans="2:6" ht="12.75">
      <c r="B173" s="215"/>
      <c r="C173" s="215"/>
      <c r="D173" s="215"/>
      <c r="E173" s="215"/>
      <c r="F173" s="215"/>
    </row>
    <row r="174" spans="2:6" ht="12.75">
      <c r="B174" s="215"/>
      <c r="C174" s="215"/>
      <c r="D174" s="215"/>
      <c r="E174" s="215"/>
      <c r="F174" s="215"/>
    </row>
    <row r="175" spans="2:6" ht="12.75">
      <c r="B175" s="215"/>
      <c r="C175" s="215"/>
      <c r="D175" s="215"/>
      <c r="E175" s="215"/>
      <c r="F175" s="215"/>
    </row>
    <row r="176" spans="2:6" ht="12.75">
      <c r="B176" s="215"/>
      <c r="C176" s="215"/>
      <c r="D176" s="215"/>
      <c r="E176" s="215"/>
      <c r="F176" s="215"/>
    </row>
    <row r="177" spans="2:6" ht="12.75">
      <c r="B177" s="215"/>
      <c r="C177" s="215"/>
      <c r="D177" s="215"/>
      <c r="E177" s="215"/>
      <c r="F177" s="215"/>
    </row>
    <row r="178" spans="2:6" ht="12.75">
      <c r="B178" s="215"/>
      <c r="C178" s="215"/>
      <c r="D178" s="215"/>
      <c r="E178" s="215"/>
      <c r="F178" s="215"/>
    </row>
    <row r="179" spans="2:6" ht="12.75">
      <c r="B179" s="215"/>
      <c r="C179" s="215"/>
      <c r="D179" s="215"/>
      <c r="E179" s="215"/>
      <c r="F179" s="215"/>
    </row>
    <row r="180" spans="2:6" ht="12.75">
      <c r="B180" s="215"/>
      <c r="C180" s="215"/>
      <c r="D180" s="215"/>
      <c r="E180" s="215"/>
      <c r="F180" s="215"/>
    </row>
    <row r="181" spans="2:6" ht="12.75">
      <c r="B181" s="215"/>
      <c r="C181" s="215"/>
      <c r="D181" s="215"/>
      <c r="E181" s="215"/>
      <c r="F181" s="215"/>
    </row>
    <row r="182" spans="2:6" ht="12.75">
      <c r="B182" s="215"/>
      <c r="C182" s="215"/>
      <c r="D182" s="215"/>
      <c r="E182" s="215"/>
      <c r="F182" s="215"/>
    </row>
    <row r="183" spans="2:6" ht="12.75">
      <c r="B183" s="215"/>
      <c r="C183" s="215"/>
      <c r="D183" s="215"/>
      <c r="E183" s="215"/>
      <c r="F183" s="215"/>
    </row>
    <row r="184" spans="2:6" ht="12.75">
      <c r="B184" s="215"/>
      <c r="C184" s="215"/>
      <c r="D184" s="215"/>
      <c r="E184" s="215"/>
      <c r="F184" s="215"/>
    </row>
    <row r="185" spans="2:6" ht="12.75">
      <c r="B185" s="215"/>
      <c r="C185" s="215"/>
      <c r="D185" s="215"/>
      <c r="E185" s="215"/>
      <c r="F185" s="215"/>
    </row>
    <row r="186" spans="2:6" ht="12.75">
      <c r="B186" s="215"/>
      <c r="C186" s="215"/>
      <c r="D186" s="215"/>
      <c r="E186" s="215"/>
      <c r="F186" s="215"/>
    </row>
    <row r="187" spans="2:6" ht="12.75">
      <c r="B187" s="215"/>
      <c r="C187" s="215"/>
      <c r="D187" s="215"/>
      <c r="E187" s="215"/>
      <c r="F187" s="215"/>
    </row>
    <row r="188" spans="2:6" ht="12.75">
      <c r="B188" s="215"/>
      <c r="C188" s="215"/>
      <c r="D188" s="215"/>
      <c r="E188" s="215"/>
      <c r="F188" s="215"/>
    </row>
    <row r="189" spans="2:6" ht="12.75">
      <c r="B189" s="215"/>
      <c r="C189" s="215"/>
      <c r="D189" s="215"/>
      <c r="E189" s="215"/>
      <c r="F189" s="215"/>
    </row>
    <row r="190" spans="2:6" ht="12.75">
      <c r="B190" s="215"/>
      <c r="C190" s="215"/>
      <c r="D190" s="215"/>
      <c r="E190" s="215"/>
      <c r="F190" s="215"/>
    </row>
    <row r="191" spans="2:6" ht="12.75">
      <c r="B191" s="215"/>
      <c r="C191" s="215"/>
      <c r="D191" s="215"/>
      <c r="E191" s="215"/>
      <c r="F191" s="215"/>
    </row>
    <row r="192" spans="2:6" ht="12.75">
      <c r="B192" s="215"/>
      <c r="C192" s="215"/>
      <c r="D192" s="215"/>
      <c r="E192" s="215"/>
      <c r="F192" s="215"/>
    </row>
    <row r="193" spans="2:6" ht="12.75">
      <c r="B193" s="215"/>
      <c r="C193" s="215"/>
      <c r="D193" s="215"/>
      <c r="E193" s="215"/>
      <c r="F193" s="215"/>
    </row>
    <row r="194" spans="2:6" ht="12.75">
      <c r="B194" s="215"/>
      <c r="C194" s="215"/>
      <c r="D194" s="215"/>
      <c r="E194" s="215"/>
      <c r="F194" s="215"/>
    </row>
    <row r="195" spans="2:6" ht="12.75">
      <c r="B195" s="215"/>
      <c r="C195" s="215"/>
      <c r="D195" s="215"/>
      <c r="E195" s="215"/>
      <c r="F195" s="215"/>
    </row>
    <row r="196" spans="2:6" ht="12.75">
      <c r="B196" s="215"/>
      <c r="C196" s="215"/>
      <c r="D196" s="215"/>
      <c r="E196" s="215"/>
      <c r="F196" s="215"/>
    </row>
    <row r="197" spans="2:6" ht="12.75">
      <c r="B197" s="215"/>
      <c r="C197" s="215"/>
      <c r="D197" s="215"/>
      <c r="E197" s="215"/>
      <c r="F197" s="215"/>
    </row>
    <row r="198" spans="2:6" ht="12.75">
      <c r="B198" s="215"/>
      <c r="C198" s="215"/>
      <c r="D198" s="215"/>
      <c r="E198" s="215"/>
      <c r="F198" s="215"/>
    </row>
    <row r="199" spans="2:6" ht="12.75">
      <c r="B199" s="215"/>
      <c r="C199" s="215"/>
      <c r="D199" s="215"/>
      <c r="E199" s="215"/>
      <c r="F199" s="215"/>
    </row>
    <row r="200" spans="2:6" ht="12.75">
      <c r="B200" s="215"/>
      <c r="C200" s="215"/>
      <c r="D200" s="215"/>
      <c r="E200" s="215"/>
      <c r="F200" s="215"/>
    </row>
    <row r="201" spans="2:6" ht="12.75">
      <c r="B201" s="215"/>
      <c r="C201" s="215"/>
      <c r="D201" s="215"/>
      <c r="E201" s="215"/>
      <c r="F201" s="215"/>
    </row>
    <row r="202" spans="2:6" ht="12.75">
      <c r="B202" s="215"/>
      <c r="C202" s="215"/>
      <c r="D202" s="215"/>
      <c r="E202" s="215"/>
      <c r="F202" s="215"/>
    </row>
    <row r="203" spans="2:6" ht="12.75">
      <c r="B203" s="215"/>
      <c r="C203" s="215"/>
      <c r="D203" s="215"/>
      <c r="E203" s="215"/>
      <c r="F203" s="215"/>
    </row>
    <row r="204" spans="2:6" ht="12.75">
      <c r="B204" s="215"/>
      <c r="C204" s="215"/>
      <c r="D204" s="215"/>
      <c r="E204" s="215"/>
      <c r="F204" s="215"/>
    </row>
    <row r="205" spans="2:6" ht="12.75">
      <c r="B205" s="215"/>
      <c r="C205" s="215"/>
      <c r="D205" s="215"/>
      <c r="E205" s="215"/>
      <c r="F205" s="215"/>
    </row>
    <row r="206" spans="2:6" ht="12.75">
      <c r="B206" s="215"/>
      <c r="C206" s="215"/>
      <c r="D206" s="215"/>
      <c r="E206" s="215"/>
      <c r="F206" s="215"/>
    </row>
    <row r="207" spans="2:6" ht="12.75">
      <c r="B207" s="215"/>
      <c r="C207" s="215"/>
      <c r="D207" s="215"/>
      <c r="E207" s="215"/>
      <c r="F207" s="215"/>
    </row>
    <row r="208" spans="2:6" ht="12.75">
      <c r="B208" s="215"/>
      <c r="C208" s="215"/>
      <c r="D208" s="215"/>
      <c r="E208" s="215"/>
      <c r="F208" s="215"/>
    </row>
    <row r="209" spans="2:6" ht="12.75">
      <c r="B209" s="215"/>
      <c r="C209" s="215"/>
      <c r="D209" s="215"/>
      <c r="E209" s="215"/>
      <c r="F209" s="215"/>
    </row>
    <row r="210" spans="2:6" ht="12.75">
      <c r="B210" s="215"/>
      <c r="C210" s="215"/>
      <c r="D210" s="215"/>
      <c r="E210" s="215"/>
      <c r="F210" s="215"/>
    </row>
    <row r="211" spans="2:6" ht="12.75">
      <c r="B211" s="215"/>
      <c r="C211" s="215"/>
      <c r="D211" s="215"/>
      <c r="E211" s="215"/>
      <c r="F211" s="215"/>
    </row>
    <row r="212" spans="2:6" ht="12.75">
      <c r="B212" s="215"/>
      <c r="C212" s="215"/>
      <c r="D212" s="215"/>
      <c r="E212" s="215"/>
      <c r="F212" s="215"/>
    </row>
    <row r="213" spans="2:6" ht="12.75">
      <c r="B213" s="215"/>
      <c r="C213" s="215"/>
      <c r="D213" s="215"/>
      <c r="E213" s="215"/>
      <c r="F213" s="215"/>
    </row>
    <row r="214" spans="2:6" ht="12.75">
      <c r="B214" s="215"/>
      <c r="C214" s="215"/>
      <c r="D214" s="215"/>
      <c r="E214" s="215"/>
      <c r="F214" s="215"/>
    </row>
    <row r="215" spans="2:6" ht="12.75">
      <c r="B215" s="215"/>
      <c r="C215" s="215"/>
      <c r="D215" s="215"/>
      <c r="E215" s="215"/>
      <c r="F215" s="215"/>
    </row>
    <row r="216" spans="2:6" ht="12.75">
      <c r="B216" s="215"/>
      <c r="C216" s="215"/>
      <c r="D216" s="215"/>
      <c r="E216" s="215"/>
      <c r="F216" s="215"/>
    </row>
    <row r="217" spans="2:6" ht="12.75">
      <c r="B217" s="215"/>
      <c r="C217" s="215"/>
      <c r="D217" s="215"/>
      <c r="E217" s="215"/>
      <c r="F217" s="215"/>
    </row>
    <row r="218" spans="2:6" ht="12.75">
      <c r="B218" s="215"/>
      <c r="C218" s="215"/>
      <c r="D218" s="215"/>
      <c r="E218" s="215"/>
      <c r="F218" s="215"/>
    </row>
    <row r="219" spans="2:6" ht="12.75">
      <c r="B219" s="215"/>
      <c r="C219" s="215"/>
      <c r="D219" s="215"/>
      <c r="E219" s="215"/>
      <c r="F219" s="215"/>
    </row>
    <row r="220" spans="2:6" ht="12.75">
      <c r="B220" s="215"/>
      <c r="C220" s="215"/>
      <c r="D220" s="215"/>
      <c r="E220" s="215"/>
      <c r="F220" s="215"/>
    </row>
    <row r="221" spans="2:6" ht="12.75">
      <c r="B221" s="215"/>
      <c r="C221" s="215"/>
      <c r="D221" s="215"/>
      <c r="E221" s="215"/>
      <c r="F221" s="215"/>
    </row>
    <row r="222" spans="2:6" ht="12.75">
      <c r="B222" s="215"/>
      <c r="C222" s="215"/>
      <c r="D222" s="215"/>
      <c r="E222" s="215"/>
      <c r="F222" s="215"/>
    </row>
    <row r="223" spans="2:6" ht="12.75">
      <c r="B223" s="215"/>
      <c r="C223" s="215"/>
      <c r="D223" s="215"/>
      <c r="E223" s="215"/>
      <c r="F223" s="215"/>
    </row>
    <row r="224" spans="2:6" ht="12.75">
      <c r="B224" s="215"/>
      <c r="C224" s="215"/>
      <c r="D224" s="215"/>
      <c r="E224" s="215"/>
      <c r="F224" s="215"/>
    </row>
    <row r="225" spans="2:6" ht="12.75">
      <c r="B225" s="215"/>
      <c r="C225" s="215"/>
      <c r="D225" s="215"/>
      <c r="E225" s="215"/>
      <c r="F225" s="215"/>
    </row>
    <row r="226" spans="2:6" ht="12.75">
      <c r="B226" s="215"/>
      <c r="C226" s="215"/>
      <c r="D226" s="215"/>
      <c r="E226" s="215"/>
      <c r="F226" s="215"/>
    </row>
    <row r="227" spans="2:6" ht="12.75">
      <c r="B227" s="215"/>
      <c r="C227" s="215"/>
      <c r="D227" s="215"/>
      <c r="E227" s="215"/>
      <c r="F227" s="215"/>
    </row>
    <row r="228" spans="2:6" ht="12.75">
      <c r="B228" s="215"/>
      <c r="C228" s="215"/>
      <c r="D228" s="215"/>
      <c r="E228" s="215"/>
      <c r="F228" s="215"/>
    </row>
    <row r="229" spans="2:6" ht="12.75">
      <c r="B229" s="215"/>
      <c r="C229" s="215"/>
      <c r="D229" s="215"/>
      <c r="E229" s="215"/>
      <c r="F229" s="215"/>
    </row>
    <row r="230" spans="2:6" ht="12.75">
      <c r="B230" s="215"/>
      <c r="C230" s="215"/>
      <c r="D230" s="215"/>
      <c r="E230" s="215"/>
      <c r="F230" s="215"/>
    </row>
    <row r="231" spans="2:6" ht="12.75">
      <c r="B231" s="215"/>
      <c r="C231" s="215"/>
      <c r="D231" s="215"/>
      <c r="E231" s="215"/>
      <c r="F231" s="215"/>
    </row>
    <row r="232" spans="2:6" ht="12.75">
      <c r="B232" s="215"/>
      <c r="C232" s="215"/>
      <c r="D232" s="215"/>
      <c r="E232" s="215"/>
      <c r="F232" s="215"/>
    </row>
    <row r="233" spans="2:6" ht="12.75">
      <c r="B233" s="215"/>
      <c r="C233" s="215"/>
      <c r="D233" s="215"/>
      <c r="E233" s="215"/>
      <c r="F233" s="215"/>
    </row>
    <row r="234" spans="2:6" ht="12.75">
      <c r="B234" s="215"/>
      <c r="C234" s="215"/>
      <c r="D234" s="215"/>
      <c r="E234" s="215"/>
      <c r="F234" s="215"/>
    </row>
    <row r="235" spans="2:6" ht="12.75">
      <c r="B235" s="215"/>
      <c r="C235" s="215"/>
      <c r="D235" s="215"/>
      <c r="E235" s="215"/>
      <c r="F235" s="215"/>
    </row>
    <row r="236" spans="2:6" ht="12.75">
      <c r="B236" s="215"/>
      <c r="C236" s="215"/>
      <c r="D236" s="215"/>
      <c r="E236" s="215"/>
      <c r="F236" s="215"/>
    </row>
    <row r="237" spans="2:6" ht="12.75">
      <c r="B237" s="215"/>
      <c r="C237" s="215"/>
      <c r="D237" s="215"/>
      <c r="E237" s="215"/>
      <c r="F237" s="215"/>
    </row>
    <row r="238" spans="2:6" ht="12.75">
      <c r="B238" s="215"/>
      <c r="C238" s="215"/>
      <c r="D238" s="215"/>
      <c r="E238" s="215"/>
      <c r="F238" s="215"/>
    </row>
    <row r="239" spans="2:6" ht="12.75">
      <c r="B239" s="215"/>
      <c r="C239" s="215"/>
      <c r="D239" s="215"/>
      <c r="E239" s="215"/>
      <c r="F239" s="215"/>
    </row>
    <row r="240" spans="2:6" ht="12.75">
      <c r="B240" s="215"/>
      <c r="C240" s="215"/>
      <c r="D240" s="215"/>
      <c r="E240" s="215"/>
      <c r="F240" s="215"/>
    </row>
    <row r="241" spans="2:6" ht="12.75">
      <c r="B241" s="215"/>
      <c r="C241" s="215"/>
      <c r="D241" s="215"/>
      <c r="E241" s="215"/>
      <c r="F241" s="215"/>
    </row>
    <row r="242" spans="2:6" ht="12.75">
      <c r="B242" s="215"/>
      <c r="C242" s="215"/>
      <c r="D242" s="215"/>
      <c r="E242" s="215"/>
      <c r="F242" s="215"/>
    </row>
    <row r="243" spans="2:6" ht="12.75">
      <c r="B243" s="215"/>
      <c r="C243" s="215"/>
      <c r="D243" s="215"/>
      <c r="E243" s="215"/>
      <c r="F243" s="215"/>
    </row>
    <row r="244" spans="2:6" ht="12.75">
      <c r="B244" s="215"/>
      <c r="C244" s="215"/>
      <c r="D244" s="215"/>
      <c r="E244" s="215"/>
      <c r="F244" s="215"/>
    </row>
    <row r="245" spans="2:6" ht="12.75">
      <c r="B245" s="215"/>
      <c r="C245" s="215"/>
      <c r="D245" s="215"/>
      <c r="E245" s="215"/>
      <c r="F245" s="215"/>
    </row>
    <row r="246" spans="2:6" ht="12.75">
      <c r="B246" s="215"/>
      <c r="C246" s="215"/>
      <c r="D246" s="215"/>
      <c r="E246" s="215"/>
      <c r="F246" s="215"/>
    </row>
    <row r="247" spans="2:6" ht="12.75">
      <c r="B247" s="215"/>
      <c r="C247" s="215"/>
      <c r="D247" s="215"/>
      <c r="E247" s="215"/>
      <c r="F247" s="215"/>
    </row>
    <row r="248" spans="2:6" ht="12.75">
      <c r="B248" s="215"/>
      <c r="C248" s="215"/>
      <c r="D248" s="215"/>
      <c r="E248" s="215"/>
      <c r="F248" s="215"/>
    </row>
    <row r="249" spans="2:6" ht="12.75">
      <c r="B249" s="215"/>
      <c r="C249" s="215"/>
      <c r="D249" s="215"/>
      <c r="E249" s="215"/>
      <c r="F249" s="215"/>
    </row>
    <row r="250" spans="2:6" ht="12.75">
      <c r="B250" s="215"/>
      <c r="C250" s="215"/>
      <c r="D250" s="215"/>
      <c r="E250" s="215"/>
      <c r="F250" s="215"/>
    </row>
    <row r="251" spans="2:6" ht="12.75">
      <c r="B251" s="215"/>
      <c r="C251" s="215"/>
      <c r="D251" s="215"/>
      <c r="E251" s="215"/>
      <c r="F251" s="215"/>
    </row>
    <row r="252" spans="2:6" ht="12.75">
      <c r="B252" s="215"/>
      <c r="C252" s="215"/>
      <c r="D252" s="215"/>
      <c r="E252" s="215"/>
      <c r="F252" s="215"/>
    </row>
    <row r="253" spans="2:6" ht="12.75">
      <c r="B253" s="215"/>
      <c r="C253" s="215"/>
      <c r="D253" s="215"/>
      <c r="E253" s="215"/>
      <c r="F253" s="215"/>
    </row>
    <row r="254" spans="2:6" ht="12.75">
      <c r="B254" s="215"/>
      <c r="C254" s="215"/>
      <c r="D254" s="215"/>
      <c r="E254" s="215"/>
      <c r="F254" s="215"/>
    </row>
    <row r="255" spans="2:6" ht="12.75">
      <c r="B255" s="215"/>
      <c r="C255" s="215"/>
      <c r="D255" s="215"/>
      <c r="E255" s="215"/>
      <c r="F255" s="215"/>
    </row>
    <row r="256" spans="2:6" ht="12.75">
      <c r="B256" s="215"/>
      <c r="C256" s="215"/>
      <c r="D256" s="215"/>
      <c r="E256" s="215"/>
      <c r="F256" s="215"/>
    </row>
    <row r="257" spans="2:6" ht="12.75">
      <c r="B257" s="215"/>
      <c r="C257" s="215"/>
      <c r="D257" s="215"/>
      <c r="E257" s="215"/>
      <c r="F257" s="215"/>
    </row>
    <row r="258" spans="2:6" ht="12.75">
      <c r="B258" s="215"/>
      <c r="C258" s="215"/>
      <c r="D258" s="215"/>
      <c r="E258" s="215"/>
      <c r="F258" s="215"/>
    </row>
    <row r="259" spans="2:6" ht="12.75">
      <c r="B259" s="215"/>
      <c r="C259" s="215"/>
      <c r="D259" s="215"/>
      <c r="E259" s="215"/>
      <c r="F259" s="215"/>
    </row>
    <row r="260" spans="2:6" ht="12.75">
      <c r="B260" s="215"/>
      <c r="C260" s="215"/>
      <c r="D260" s="215"/>
      <c r="E260" s="215"/>
      <c r="F260" s="215"/>
    </row>
    <row r="261" spans="2:6" ht="12.75">
      <c r="B261" s="215"/>
      <c r="C261" s="215"/>
      <c r="D261" s="215"/>
      <c r="E261" s="215"/>
      <c r="F261" s="215"/>
    </row>
    <row r="262" spans="2:6" ht="12.75">
      <c r="B262" s="215"/>
      <c r="C262" s="215"/>
      <c r="D262" s="215"/>
      <c r="E262" s="215"/>
      <c r="F262" s="215"/>
    </row>
    <row r="263" spans="2:6" ht="12.75">
      <c r="B263" s="215"/>
      <c r="C263" s="215"/>
      <c r="D263" s="215"/>
      <c r="E263" s="215"/>
      <c r="F263" s="215"/>
    </row>
    <row r="264" spans="2:6" ht="12.75">
      <c r="B264" s="215"/>
      <c r="C264" s="215"/>
      <c r="D264" s="215"/>
      <c r="E264" s="215"/>
      <c r="F264" s="215"/>
    </row>
    <row r="265" spans="2:6" ht="12.75">
      <c r="B265" s="215"/>
      <c r="C265" s="215"/>
      <c r="D265" s="215"/>
      <c r="E265" s="215"/>
      <c r="F265" s="215"/>
    </row>
    <row r="266" spans="2:6" ht="12.75">
      <c r="B266" s="215"/>
      <c r="C266" s="215"/>
      <c r="D266" s="215"/>
      <c r="E266" s="215"/>
      <c r="F266" s="215"/>
    </row>
    <row r="267" spans="2:6" ht="12.75">
      <c r="B267" s="215"/>
      <c r="C267" s="215"/>
      <c r="D267" s="215"/>
      <c r="E267" s="215"/>
      <c r="F267" s="215"/>
    </row>
    <row r="268" spans="2:6" ht="12.75">
      <c r="B268" s="215"/>
      <c r="C268" s="215"/>
      <c r="D268" s="215"/>
      <c r="E268" s="215"/>
      <c r="F268" s="215"/>
    </row>
    <row r="269" spans="2:6" ht="12.75">
      <c r="B269" s="215"/>
      <c r="C269" s="215"/>
      <c r="D269" s="215"/>
      <c r="E269" s="215"/>
      <c r="F269" s="215"/>
    </row>
    <row r="270" spans="2:6" ht="12.75">
      <c r="B270" s="215"/>
      <c r="C270" s="215"/>
      <c r="D270" s="215"/>
      <c r="E270" s="215"/>
      <c r="F270" s="215"/>
    </row>
    <row r="271" spans="2:6" ht="12.75">
      <c r="B271" s="215"/>
      <c r="C271" s="215"/>
      <c r="D271" s="215"/>
      <c r="E271" s="215"/>
      <c r="F271" s="215"/>
    </row>
    <row r="272" spans="2:6" ht="12.75">
      <c r="B272" s="215"/>
      <c r="C272" s="215"/>
      <c r="D272" s="215"/>
      <c r="E272" s="215"/>
      <c r="F272" s="215"/>
    </row>
    <row r="273" spans="2:6" ht="12.75">
      <c r="B273" s="215"/>
      <c r="C273" s="215"/>
      <c r="D273" s="215"/>
      <c r="E273" s="215"/>
      <c r="F273" s="215"/>
    </row>
    <row r="274" spans="2:6" ht="12.75">
      <c r="B274" s="215"/>
      <c r="C274" s="215"/>
      <c r="D274" s="215"/>
      <c r="E274" s="215"/>
      <c r="F274" s="215"/>
    </row>
    <row r="275" spans="2:6" ht="12.75">
      <c r="B275" s="215"/>
      <c r="C275" s="215"/>
      <c r="D275" s="215"/>
      <c r="E275" s="215"/>
      <c r="F275" s="215"/>
    </row>
    <row r="276" spans="2:6" ht="12.75">
      <c r="B276" s="215"/>
      <c r="C276" s="215"/>
      <c r="D276" s="215"/>
      <c r="E276" s="215"/>
      <c r="F276" s="215"/>
    </row>
    <row r="277" spans="2:6" ht="12.75">
      <c r="B277" s="215"/>
      <c r="C277" s="215"/>
      <c r="D277" s="215"/>
      <c r="E277" s="215"/>
      <c r="F277" s="215"/>
    </row>
    <row r="278" spans="2:6" ht="12.75">
      <c r="B278" s="215"/>
      <c r="C278" s="215"/>
      <c r="D278" s="215"/>
      <c r="E278" s="215"/>
      <c r="F278" s="215"/>
    </row>
    <row r="279" spans="2:6" ht="12.75">
      <c r="B279" s="215"/>
      <c r="C279" s="215"/>
      <c r="D279" s="215"/>
      <c r="E279" s="215"/>
      <c r="F279" s="215"/>
    </row>
    <row r="280" spans="2:6" ht="12.75">
      <c r="B280" s="215"/>
      <c r="C280" s="215"/>
      <c r="D280" s="215"/>
      <c r="E280" s="215"/>
      <c r="F280" s="215"/>
    </row>
    <row r="281" spans="2:6" ht="12.75">
      <c r="B281" s="215"/>
      <c r="C281" s="215"/>
      <c r="D281" s="215"/>
      <c r="E281" s="215"/>
      <c r="F281" s="215"/>
    </row>
    <row r="282" spans="2:6" ht="12.75">
      <c r="B282" s="215"/>
      <c r="C282" s="215"/>
      <c r="D282" s="215"/>
      <c r="E282" s="215"/>
      <c r="F282" s="215"/>
    </row>
    <row r="283" spans="2:6" ht="12.75">
      <c r="B283" s="215"/>
      <c r="C283" s="215"/>
      <c r="D283" s="215"/>
      <c r="E283" s="215"/>
      <c r="F283" s="215"/>
    </row>
    <row r="284" spans="2:6" ht="12.75">
      <c r="B284" s="215"/>
      <c r="C284" s="215"/>
      <c r="D284" s="215"/>
      <c r="E284" s="215"/>
      <c r="F284" s="215"/>
    </row>
    <row r="285" spans="2:6" ht="12.75">
      <c r="B285" s="215"/>
      <c r="C285" s="215"/>
      <c r="D285" s="215"/>
      <c r="E285" s="215"/>
      <c r="F285" s="215"/>
    </row>
    <row r="286" spans="2:6" ht="12.75">
      <c r="B286" s="215"/>
      <c r="C286" s="215"/>
      <c r="D286" s="215"/>
      <c r="E286" s="215"/>
      <c r="F286" s="215"/>
    </row>
    <row r="287" spans="2:6" ht="12.75">
      <c r="B287" s="215"/>
      <c r="C287" s="215"/>
      <c r="D287" s="215"/>
      <c r="E287" s="215"/>
      <c r="F287" s="215"/>
    </row>
    <row r="288" spans="2:6" ht="12.75">
      <c r="B288" s="215"/>
      <c r="C288" s="215"/>
      <c r="D288" s="215"/>
      <c r="E288" s="215"/>
      <c r="F288" s="215"/>
    </row>
    <row r="289" spans="2:6" ht="12.75">
      <c r="B289" s="215"/>
      <c r="C289" s="215"/>
      <c r="D289" s="215"/>
      <c r="E289" s="215"/>
      <c r="F289" s="215"/>
    </row>
    <row r="290" spans="2:6" ht="12.75">
      <c r="B290" s="215"/>
      <c r="C290" s="215"/>
      <c r="D290" s="215"/>
      <c r="E290" s="215"/>
      <c r="F290" s="215"/>
    </row>
    <row r="291" spans="2:6" ht="12.75">
      <c r="B291" s="215"/>
      <c r="C291" s="215"/>
      <c r="D291" s="215"/>
      <c r="E291" s="215"/>
      <c r="F291" s="215"/>
    </row>
    <row r="292" spans="2:6" ht="12.75">
      <c r="B292" s="215"/>
      <c r="C292" s="215"/>
      <c r="D292" s="215"/>
      <c r="E292" s="215"/>
      <c r="F292" s="215"/>
    </row>
    <row r="293" spans="2:6" ht="12.75">
      <c r="B293" s="215"/>
      <c r="C293" s="215"/>
      <c r="D293" s="215"/>
      <c r="E293" s="215"/>
      <c r="F293" s="215"/>
    </row>
    <row r="294" spans="2:6" ht="12.75">
      <c r="B294" s="215"/>
      <c r="C294" s="215"/>
      <c r="D294" s="215"/>
      <c r="E294" s="215"/>
      <c r="F294" s="215"/>
    </row>
    <row r="295" spans="2:6" ht="12.75">
      <c r="B295" s="215"/>
      <c r="C295" s="215"/>
      <c r="D295" s="215"/>
      <c r="E295" s="215"/>
      <c r="F295" s="215"/>
    </row>
    <row r="296" spans="2:6" ht="12.75">
      <c r="B296" s="215"/>
      <c r="C296" s="215"/>
      <c r="D296" s="215"/>
      <c r="E296" s="215"/>
      <c r="F296" s="215"/>
    </row>
    <row r="297" spans="2:6" ht="12.75">
      <c r="B297" s="215"/>
      <c r="C297" s="215"/>
      <c r="D297" s="215"/>
      <c r="E297" s="215"/>
      <c r="F297" s="215"/>
    </row>
    <row r="298" spans="2:6" ht="12.75">
      <c r="B298" s="215"/>
      <c r="C298" s="215"/>
      <c r="D298" s="215"/>
      <c r="E298" s="215"/>
      <c r="F298" s="215"/>
    </row>
    <row r="299" spans="2:6" ht="12.75">
      <c r="B299" s="215"/>
      <c r="C299" s="215"/>
      <c r="D299" s="215"/>
      <c r="E299" s="215"/>
      <c r="F299" s="215"/>
    </row>
    <row r="300" spans="2:6" ht="12.75">
      <c r="B300" s="215"/>
      <c r="C300" s="215"/>
      <c r="D300" s="215"/>
      <c r="E300" s="215"/>
      <c r="F300" s="215"/>
    </row>
    <row r="301" spans="2:6" ht="12.75">
      <c r="B301" s="215"/>
      <c r="C301" s="215"/>
      <c r="D301" s="215"/>
      <c r="E301" s="215"/>
      <c r="F301" s="215"/>
    </row>
    <row r="302" spans="2:6" ht="12.75">
      <c r="B302" s="215"/>
      <c r="C302" s="215"/>
      <c r="D302" s="215"/>
      <c r="E302" s="215"/>
      <c r="F302" s="215"/>
    </row>
    <row r="303" spans="2:6" ht="12.75">
      <c r="B303" s="215"/>
      <c r="C303" s="215"/>
      <c r="D303" s="215"/>
      <c r="E303" s="215"/>
      <c r="F303" s="215"/>
    </row>
    <row r="304" spans="2:6" ht="12.75">
      <c r="B304" s="215"/>
      <c r="C304" s="215"/>
      <c r="D304" s="215"/>
      <c r="E304" s="215"/>
      <c r="F304" s="215"/>
    </row>
    <row r="305" spans="2:6" ht="12.75">
      <c r="B305" s="215"/>
      <c r="C305" s="215"/>
      <c r="D305" s="215"/>
      <c r="E305" s="215"/>
      <c r="F305" s="215"/>
    </row>
    <row r="306" spans="2:6" ht="12.75">
      <c r="B306" s="215"/>
      <c r="C306" s="215"/>
      <c r="D306" s="215"/>
      <c r="E306" s="215"/>
      <c r="F306" s="215"/>
    </row>
    <row r="307" spans="2:6" ht="12.75">
      <c r="B307" s="215"/>
      <c r="C307" s="215"/>
      <c r="D307" s="215"/>
      <c r="E307" s="215"/>
      <c r="F307" s="215"/>
    </row>
    <row r="308" spans="2:6" ht="12.75">
      <c r="B308" s="215"/>
      <c r="C308" s="215"/>
      <c r="D308" s="215"/>
      <c r="E308" s="215"/>
      <c r="F308" s="215"/>
    </row>
    <row r="309" spans="2:6" ht="12.75">
      <c r="B309" s="215"/>
      <c r="C309" s="215"/>
      <c r="D309" s="215"/>
      <c r="E309" s="215"/>
      <c r="F309" s="215"/>
    </row>
    <row r="310" spans="2:6" ht="12.75">
      <c r="B310" s="215"/>
      <c r="C310" s="215"/>
      <c r="D310" s="215"/>
      <c r="E310" s="215"/>
      <c r="F310" s="215"/>
    </row>
    <row r="311" spans="2:6" ht="12.75">
      <c r="B311" s="215"/>
      <c r="C311" s="215"/>
      <c r="D311" s="215"/>
      <c r="E311" s="215"/>
      <c r="F311" s="215"/>
    </row>
    <row r="312" spans="2:6" ht="12.75">
      <c r="B312" s="215"/>
      <c r="C312" s="215"/>
      <c r="D312" s="215"/>
      <c r="E312" s="215"/>
      <c r="F312" s="215"/>
    </row>
    <row r="313" spans="2:6" ht="12.75">
      <c r="B313" s="215"/>
      <c r="C313" s="215"/>
      <c r="D313" s="215"/>
      <c r="E313" s="215"/>
      <c r="F313" s="215"/>
    </row>
    <row r="314" spans="2:6" ht="12.75">
      <c r="B314" s="215"/>
      <c r="C314" s="215"/>
      <c r="D314" s="215"/>
      <c r="E314" s="215"/>
      <c r="F314" s="215"/>
    </row>
    <row r="315" spans="2:6" ht="12.75">
      <c r="B315" s="215"/>
      <c r="C315" s="215"/>
      <c r="D315" s="215"/>
      <c r="E315" s="215"/>
      <c r="F315" s="215"/>
    </row>
    <row r="316" spans="2:6" ht="12.75">
      <c r="B316" s="215"/>
      <c r="C316" s="215"/>
      <c r="D316" s="215"/>
      <c r="E316" s="215"/>
      <c r="F316" s="215"/>
    </row>
    <row r="317" spans="2:6" ht="12.75">
      <c r="B317" s="215"/>
      <c r="C317" s="215"/>
      <c r="D317" s="215"/>
      <c r="E317" s="215"/>
      <c r="F317" s="215"/>
    </row>
    <row r="318" spans="2:6" ht="12.75">
      <c r="B318" s="215"/>
      <c r="C318" s="215"/>
      <c r="D318" s="215"/>
      <c r="E318" s="215"/>
      <c r="F318" s="215"/>
    </row>
    <row r="319" spans="2:6" ht="12.75">
      <c r="B319" s="215"/>
      <c r="C319" s="215"/>
      <c r="D319" s="215"/>
      <c r="E319" s="215"/>
      <c r="F319" s="215"/>
    </row>
    <row r="320" spans="2:6" ht="12.75">
      <c r="B320" s="215"/>
      <c r="C320" s="215"/>
      <c r="D320" s="215"/>
      <c r="E320" s="215"/>
      <c r="F320" s="215"/>
    </row>
    <row r="321" spans="2:6" ht="12.75">
      <c r="B321" s="215"/>
      <c r="C321" s="215"/>
      <c r="D321" s="215"/>
      <c r="E321" s="215"/>
      <c r="F321" s="215"/>
    </row>
    <row r="322" spans="2:6" ht="12.75">
      <c r="B322" s="215"/>
      <c r="C322" s="215"/>
      <c r="D322" s="215"/>
      <c r="E322" s="215"/>
      <c r="F322" s="215"/>
    </row>
    <row r="323" spans="2:6" ht="12.75">
      <c r="B323" s="215"/>
      <c r="C323" s="215"/>
      <c r="D323" s="215"/>
      <c r="E323" s="215"/>
      <c r="F323" s="215"/>
    </row>
    <row r="324" spans="2:6" ht="12.75">
      <c r="B324" s="215"/>
      <c r="C324" s="215"/>
      <c r="D324" s="215"/>
      <c r="E324" s="215"/>
      <c r="F324" s="215"/>
    </row>
    <row r="325" spans="2:6" ht="12.75">
      <c r="B325" s="215"/>
      <c r="C325" s="215"/>
      <c r="D325" s="215"/>
      <c r="E325" s="215"/>
      <c r="F325" s="215"/>
    </row>
    <row r="326" spans="2:6" ht="12.75">
      <c r="B326" s="215"/>
      <c r="C326" s="215"/>
      <c r="D326" s="215"/>
      <c r="E326" s="215"/>
      <c r="F326" s="215"/>
    </row>
    <row r="327" spans="2:6" ht="12.75">
      <c r="B327" s="215"/>
      <c r="C327" s="215"/>
      <c r="D327" s="215"/>
      <c r="E327" s="215"/>
      <c r="F327" s="215"/>
    </row>
    <row r="328" spans="2:6" ht="12.75">
      <c r="B328" s="215"/>
      <c r="C328" s="215"/>
      <c r="D328" s="215"/>
      <c r="E328" s="215"/>
      <c r="F328" s="215"/>
    </row>
    <row r="329" spans="2:6" ht="12.75">
      <c r="B329" s="215"/>
      <c r="C329" s="215"/>
      <c r="D329" s="215"/>
      <c r="E329" s="215"/>
      <c r="F329" s="215"/>
    </row>
    <row r="330" spans="2:6" ht="12.75">
      <c r="B330" s="215"/>
      <c r="C330" s="215"/>
      <c r="D330" s="215"/>
      <c r="E330" s="215"/>
      <c r="F330" s="215"/>
    </row>
    <row r="331" spans="2:6" ht="12.75">
      <c r="B331" s="215"/>
      <c r="C331" s="215"/>
      <c r="D331" s="215"/>
      <c r="E331" s="215"/>
      <c r="F331" s="215"/>
    </row>
    <row r="332" spans="2:6" ht="12.75">
      <c r="B332" s="215"/>
      <c r="C332" s="215"/>
      <c r="D332" s="215"/>
      <c r="E332" s="215"/>
      <c r="F332" s="215"/>
    </row>
    <row r="333" spans="2:6" ht="12.75">
      <c r="B333" s="215"/>
      <c r="C333" s="215"/>
      <c r="D333" s="215"/>
      <c r="E333" s="215"/>
      <c r="F333" s="215"/>
    </row>
    <row r="334" spans="2:6" ht="12.75">
      <c r="B334" s="215"/>
      <c r="C334" s="215"/>
      <c r="D334" s="215"/>
      <c r="E334" s="215"/>
      <c r="F334" s="215"/>
    </row>
    <row r="335" spans="2:6" ht="12.75">
      <c r="B335" s="215"/>
      <c r="C335" s="215"/>
      <c r="D335" s="215"/>
      <c r="E335" s="215"/>
      <c r="F335" s="215"/>
    </row>
    <row r="336" spans="2:6" ht="12.75">
      <c r="B336" s="215"/>
      <c r="C336" s="215"/>
      <c r="D336" s="215"/>
      <c r="E336" s="215"/>
      <c r="F336" s="215"/>
    </row>
    <row r="337" spans="2:6" ht="12.75">
      <c r="B337" s="215"/>
      <c r="C337" s="215"/>
      <c r="D337" s="215"/>
      <c r="E337" s="215"/>
      <c r="F337" s="215"/>
    </row>
    <row r="338" spans="2:6" ht="12.75">
      <c r="B338" s="215"/>
      <c r="C338" s="215"/>
      <c r="D338" s="215"/>
      <c r="E338" s="215"/>
      <c r="F338" s="215"/>
    </row>
    <row r="339" spans="2:6" ht="12.75">
      <c r="B339" s="215"/>
      <c r="C339" s="215"/>
      <c r="D339" s="215"/>
      <c r="E339" s="215"/>
      <c r="F339" s="215"/>
    </row>
    <row r="340" spans="2:6" ht="12.75">
      <c r="B340" s="215"/>
      <c r="C340" s="215"/>
      <c r="D340" s="215"/>
      <c r="E340" s="215"/>
      <c r="F340" s="215"/>
    </row>
    <row r="341" spans="2:6" ht="12.75">
      <c r="B341" s="215"/>
      <c r="C341" s="215"/>
      <c r="D341" s="215"/>
      <c r="E341" s="215"/>
      <c r="F341" s="215"/>
    </row>
    <row r="342" spans="2:6" ht="12.75">
      <c r="B342" s="215"/>
      <c r="C342" s="215"/>
      <c r="D342" s="215"/>
      <c r="E342" s="215"/>
      <c r="F342" s="215"/>
    </row>
    <row r="343" spans="2:6" ht="12.75">
      <c r="B343" s="215"/>
      <c r="C343" s="215"/>
      <c r="D343" s="215"/>
      <c r="E343" s="215"/>
      <c r="F343" s="215"/>
    </row>
    <row r="344" spans="2:6" ht="12.75">
      <c r="B344" s="215"/>
      <c r="C344" s="215"/>
      <c r="D344" s="215"/>
      <c r="E344" s="215"/>
      <c r="F344" s="215"/>
    </row>
    <row r="345" spans="2:6" ht="12.75">
      <c r="B345" s="215"/>
      <c r="C345" s="215"/>
      <c r="D345" s="215"/>
      <c r="E345" s="215"/>
      <c r="F345" s="215"/>
    </row>
    <row r="346" spans="2:6" ht="12.75">
      <c r="B346" s="215"/>
      <c r="C346" s="215"/>
      <c r="D346" s="215"/>
      <c r="E346" s="215"/>
      <c r="F346" s="215"/>
    </row>
    <row r="347" spans="2:6" ht="12.75">
      <c r="B347" s="215"/>
      <c r="C347" s="215"/>
      <c r="D347" s="215"/>
      <c r="E347" s="215"/>
      <c r="F347" s="215"/>
    </row>
    <row r="348" spans="2:6" ht="12.75">
      <c r="B348" s="215"/>
      <c r="C348" s="215"/>
      <c r="D348" s="215"/>
      <c r="E348" s="215"/>
      <c r="F348" s="215"/>
    </row>
    <row r="349" spans="2:6" ht="12.75">
      <c r="B349" s="215"/>
      <c r="C349" s="215"/>
      <c r="D349" s="215"/>
      <c r="E349" s="215"/>
      <c r="F349" s="215"/>
    </row>
    <row r="350" spans="2:6" ht="12.75">
      <c r="B350" s="215"/>
      <c r="C350" s="215"/>
      <c r="D350" s="215"/>
      <c r="E350" s="215"/>
      <c r="F350" s="215"/>
    </row>
    <row r="351" spans="2:6" ht="12.75">
      <c r="B351" s="215"/>
      <c r="C351" s="215"/>
      <c r="D351" s="215"/>
      <c r="E351" s="215"/>
      <c r="F351" s="215"/>
    </row>
    <row r="352" spans="2:6" ht="12.75">
      <c r="B352" s="215"/>
      <c r="C352" s="215"/>
      <c r="D352" s="215"/>
      <c r="E352" s="215"/>
      <c r="F352" s="215"/>
    </row>
    <row r="353" spans="2:6" ht="12.75">
      <c r="B353" s="215"/>
      <c r="C353" s="215"/>
      <c r="D353" s="215"/>
      <c r="E353" s="215"/>
      <c r="F353" s="215"/>
    </row>
    <row r="354" spans="2:6" ht="12.75">
      <c r="B354" s="215"/>
      <c r="C354" s="215"/>
      <c r="D354" s="215"/>
      <c r="E354" s="215"/>
      <c r="F354" s="215"/>
    </row>
    <row r="355" spans="2:6" ht="12.75">
      <c r="B355" s="215"/>
      <c r="C355" s="215"/>
      <c r="D355" s="215"/>
      <c r="E355" s="215"/>
      <c r="F355" s="215"/>
    </row>
    <row r="356" spans="2:6" ht="12.75">
      <c r="B356" s="215"/>
      <c r="C356" s="215"/>
      <c r="D356" s="215"/>
      <c r="E356" s="215"/>
      <c r="F356" s="215"/>
    </row>
    <row r="357" spans="2:6" ht="12.75">
      <c r="B357" s="215"/>
      <c r="C357" s="215"/>
      <c r="D357" s="215"/>
      <c r="E357" s="215"/>
      <c r="F357" s="215"/>
    </row>
    <row r="358" spans="2:6" ht="12.75">
      <c r="B358" s="215"/>
      <c r="C358" s="215"/>
      <c r="D358" s="215"/>
      <c r="E358" s="215"/>
      <c r="F358" s="215"/>
    </row>
    <row r="359" spans="2:6" ht="12.75">
      <c r="B359" s="215"/>
      <c r="C359" s="215"/>
      <c r="D359" s="215"/>
      <c r="E359" s="215"/>
      <c r="F359" s="215"/>
    </row>
    <row r="360" spans="2:6" ht="12.75">
      <c r="B360" s="215"/>
      <c r="C360" s="215"/>
      <c r="D360" s="215"/>
      <c r="E360" s="215"/>
      <c r="F360" s="215"/>
    </row>
    <row r="361" spans="2:6" ht="12.75">
      <c r="B361" s="215"/>
      <c r="C361" s="215"/>
      <c r="D361" s="215"/>
      <c r="E361" s="215"/>
      <c r="F361" s="215"/>
    </row>
    <row r="362" spans="2:6" ht="12.75">
      <c r="B362" s="215"/>
      <c r="C362" s="215"/>
      <c r="D362" s="215"/>
      <c r="E362" s="215"/>
      <c r="F362" s="215"/>
    </row>
    <row r="363" spans="2:6" ht="12.75">
      <c r="B363" s="215"/>
      <c r="C363" s="215"/>
      <c r="D363" s="215"/>
      <c r="E363" s="215"/>
      <c r="F363" s="215"/>
    </row>
    <row r="364" spans="2:6" ht="12.75">
      <c r="B364" s="215"/>
      <c r="C364" s="215"/>
      <c r="D364" s="215"/>
      <c r="E364" s="215"/>
      <c r="F364" s="215"/>
    </row>
    <row r="365" spans="2:6" ht="12.75">
      <c r="B365" s="215"/>
      <c r="C365" s="215"/>
      <c r="D365" s="215"/>
      <c r="E365" s="215"/>
      <c r="F365" s="215"/>
    </row>
    <row r="366" spans="2:6" ht="12.75">
      <c r="B366" s="215"/>
      <c r="C366" s="215"/>
      <c r="D366" s="215"/>
      <c r="E366" s="215"/>
      <c r="F366" s="215"/>
    </row>
    <row r="367" spans="2:6" ht="12.75">
      <c r="B367" s="215"/>
      <c r="C367" s="215"/>
      <c r="D367" s="215"/>
      <c r="E367" s="215"/>
      <c r="F367" s="215"/>
    </row>
    <row r="368" spans="2:6" ht="12.75">
      <c r="B368" s="215"/>
      <c r="C368" s="215"/>
      <c r="D368" s="215"/>
      <c r="E368" s="215"/>
      <c r="F368" s="215"/>
    </row>
    <row r="369" spans="2:6" ht="12.75">
      <c r="B369" s="215"/>
      <c r="C369" s="215"/>
      <c r="D369" s="215"/>
      <c r="E369" s="215"/>
      <c r="F369" s="215"/>
    </row>
    <row r="370" spans="2:6" ht="12.75">
      <c r="B370" s="215"/>
      <c r="C370" s="215"/>
      <c r="D370" s="215"/>
      <c r="E370" s="215"/>
      <c r="F370" s="215"/>
    </row>
    <row r="371" spans="2:6" ht="12.75">
      <c r="B371" s="215"/>
      <c r="C371" s="215"/>
      <c r="D371" s="215"/>
      <c r="E371" s="215"/>
      <c r="F371" s="215"/>
    </row>
    <row r="372" spans="2:6" ht="12.75">
      <c r="B372" s="215"/>
      <c r="C372" s="215"/>
      <c r="D372" s="215"/>
      <c r="E372" s="215"/>
      <c r="F372" s="215"/>
    </row>
    <row r="373" spans="2:6" ht="12.75">
      <c r="B373" s="215"/>
      <c r="C373" s="215"/>
      <c r="D373" s="215"/>
      <c r="E373" s="215"/>
      <c r="F373" s="215"/>
    </row>
    <row r="374" spans="2:6" ht="12.75">
      <c r="B374" s="215"/>
      <c r="C374" s="215"/>
      <c r="D374" s="215"/>
      <c r="E374" s="215"/>
      <c r="F374" s="215"/>
    </row>
    <row r="375" spans="2:6" ht="12.75">
      <c r="B375" s="215"/>
      <c r="C375" s="215"/>
      <c r="D375" s="215"/>
      <c r="E375" s="215"/>
      <c r="F375" s="215"/>
    </row>
    <row r="376" spans="2:6" ht="12.75">
      <c r="B376" s="215"/>
      <c r="C376" s="215"/>
      <c r="D376" s="215"/>
      <c r="E376" s="215"/>
      <c r="F376" s="215"/>
    </row>
    <row r="377" spans="2:6" ht="12.75">
      <c r="B377" s="215"/>
      <c r="C377" s="215"/>
      <c r="D377" s="215"/>
      <c r="E377" s="215"/>
      <c r="F377" s="215"/>
    </row>
    <row r="378" spans="2:6" ht="12.75">
      <c r="B378" s="215"/>
      <c r="C378" s="215"/>
      <c r="D378" s="215"/>
      <c r="E378" s="215"/>
      <c r="F378" s="215"/>
    </row>
    <row r="379" spans="2:6" ht="12.75">
      <c r="B379" s="215"/>
      <c r="C379" s="215"/>
      <c r="D379" s="215"/>
      <c r="E379" s="215"/>
      <c r="F379" s="215"/>
    </row>
    <row r="380" spans="2:6" ht="12.75">
      <c r="B380" s="215"/>
      <c r="C380" s="215"/>
      <c r="D380" s="215"/>
      <c r="E380" s="215"/>
      <c r="F380" s="215"/>
    </row>
    <row r="381" spans="2:6" ht="12.75">
      <c r="B381" s="215"/>
      <c r="C381" s="215"/>
      <c r="D381" s="215"/>
      <c r="E381" s="215"/>
      <c r="F381" s="215"/>
    </row>
    <row r="382" spans="2:6" ht="12.75">
      <c r="B382" s="215"/>
      <c r="C382" s="215"/>
      <c r="D382" s="215"/>
      <c r="E382" s="215"/>
      <c r="F382" s="215"/>
    </row>
    <row r="383" spans="2:6" ht="12.75">
      <c r="B383" s="215"/>
      <c r="C383" s="215"/>
      <c r="D383" s="215"/>
      <c r="E383" s="215"/>
      <c r="F383" s="215"/>
    </row>
    <row r="384" spans="2:6" ht="12.75">
      <c r="B384" s="215"/>
      <c r="C384" s="215"/>
      <c r="D384" s="215"/>
      <c r="E384" s="215"/>
      <c r="F384" s="215"/>
    </row>
    <row r="385" spans="2:6" ht="12.75">
      <c r="B385" s="215"/>
      <c r="C385" s="215"/>
      <c r="D385" s="215"/>
      <c r="E385" s="215"/>
      <c r="F385" s="215"/>
    </row>
    <row r="386" spans="2:6" ht="12.75">
      <c r="B386" s="215"/>
      <c r="C386" s="215"/>
      <c r="D386" s="215"/>
      <c r="E386" s="215"/>
      <c r="F386" s="215"/>
    </row>
    <row r="387" spans="2:6" ht="12.75">
      <c r="B387" s="215"/>
      <c r="C387" s="215"/>
      <c r="D387" s="215"/>
      <c r="E387" s="215"/>
      <c r="F387" s="215"/>
    </row>
    <row r="388" spans="2:6" ht="12.75">
      <c r="B388" s="215"/>
      <c r="C388" s="215"/>
      <c r="D388" s="215"/>
      <c r="E388" s="215"/>
      <c r="F388" s="215"/>
    </row>
    <row r="389" spans="2:6" ht="12.75">
      <c r="B389" s="215"/>
      <c r="C389" s="215"/>
      <c r="D389" s="215"/>
      <c r="E389" s="215"/>
      <c r="F389" s="215"/>
    </row>
    <row r="390" spans="2:6" ht="12.75">
      <c r="B390" s="215"/>
      <c r="C390" s="215"/>
      <c r="D390" s="215"/>
      <c r="E390" s="215"/>
      <c r="F390" s="215"/>
    </row>
    <row r="391" spans="2:6" ht="12.75">
      <c r="B391" s="215"/>
      <c r="C391" s="215"/>
      <c r="D391" s="215"/>
      <c r="E391" s="215"/>
      <c r="F391" s="215"/>
    </row>
    <row r="392" spans="2:6" ht="12.75">
      <c r="B392" s="215"/>
      <c r="C392" s="215"/>
      <c r="D392" s="215"/>
      <c r="E392" s="215"/>
      <c r="F392" s="215"/>
    </row>
    <row r="393" spans="2:6" ht="12.75">
      <c r="B393" s="215"/>
      <c r="C393" s="215"/>
      <c r="D393" s="215"/>
      <c r="E393" s="215"/>
      <c r="F393" s="215"/>
    </row>
    <row r="394" spans="2:6" ht="12.75">
      <c r="B394" s="215"/>
      <c r="C394" s="215"/>
      <c r="D394" s="215"/>
      <c r="E394" s="215"/>
      <c r="F394" s="215"/>
    </row>
    <row r="395" spans="2:6" ht="12.75">
      <c r="B395" s="215"/>
      <c r="C395" s="215"/>
      <c r="D395" s="215"/>
      <c r="E395" s="215"/>
      <c r="F395" s="215"/>
    </row>
    <row r="396" spans="2:6" ht="12.75">
      <c r="B396" s="215"/>
      <c r="C396" s="215"/>
      <c r="D396" s="215"/>
      <c r="E396" s="215"/>
      <c r="F396" s="215"/>
    </row>
    <row r="397" spans="2:6" ht="12.75">
      <c r="B397" s="215"/>
      <c r="C397" s="215"/>
      <c r="D397" s="215"/>
      <c r="E397" s="215"/>
      <c r="F397" s="215"/>
    </row>
    <row r="398" spans="2:6" ht="12.75">
      <c r="B398" s="215"/>
      <c r="C398" s="215"/>
      <c r="D398" s="215"/>
      <c r="E398" s="215"/>
      <c r="F398" s="215"/>
    </row>
    <row r="399" spans="2:6" ht="12.75">
      <c r="B399" s="215"/>
      <c r="C399" s="215"/>
      <c r="D399" s="215"/>
      <c r="E399" s="215"/>
      <c r="F399" s="215"/>
    </row>
    <row r="400" spans="2:6" ht="12.75">
      <c r="B400" s="215"/>
      <c r="C400" s="215"/>
      <c r="D400" s="215"/>
      <c r="E400" s="215"/>
      <c r="F400" s="215"/>
    </row>
    <row r="401" spans="2:6" ht="12.75">
      <c r="B401" s="215"/>
      <c r="C401" s="215"/>
      <c r="D401" s="215"/>
      <c r="E401" s="215"/>
      <c r="F401" s="215"/>
    </row>
    <row r="402" spans="2:6" ht="12.75">
      <c r="B402" s="215"/>
      <c r="C402" s="215"/>
      <c r="D402" s="215"/>
      <c r="E402" s="215"/>
      <c r="F402" s="215"/>
    </row>
    <row r="403" spans="2:6" ht="12.75">
      <c r="B403" s="215"/>
      <c r="C403" s="215"/>
      <c r="D403" s="215"/>
      <c r="E403" s="215"/>
      <c r="F403" s="215"/>
    </row>
    <row r="404" spans="2:6" ht="12.75">
      <c r="B404" s="215"/>
      <c r="C404" s="215"/>
      <c r="D404" s="215"/>
      <c r="E404" s="215"/>
      <c r="F404" s="215"/>
    </row>
    <row r="405" spans="2:6" ht="12.75">
      <c r="B405" s="215"/>
      <c r="C405" s="215"/>
      <c r="D405" s="215"/>
      <c r="E405" s="215"/>
      <c r="F405" s="215"/>
    </row>
    <row r="406" spans="2:6" ht="12.75">
      <c r="B406" s="215"/>
      <c r="C406" s="215"/>
      <c r="D406" s="215"/>
      <c r="E406" s="215"/>
      <c r="F406" s="215"/>
    </row>
    <row r="407" spans="2:6" ht="12.75">
      <c r="B407" s="215"/>
      <c r="C407" s="215"/>
      <c r="D407" s="215"/>
      <c r="E407" s="215"/>
      <c r="F407" s="215"/>
    </row>
    <row r="408" spans="2:6" ht="12.75">
      <c r="B408" s="215"/>
      <c r="C408" s="215"/>
      <c r="D408" s="215"/>
      <c r="E408" s="215"/>
      <c r="F408" s="215"/>
    </row>
    <row r="409" spans="2:6" ht="12.75">
      <c r="B409" s="215"/>
      <c r="C409" s="215"/>
      <c r="D409" s="215"/>
      <c r="E409" s="215"/>
      <c r="F409" s="215"/>
    </row>
    <row r="410" spans="2:6" ht="12.75">
      <c r="B410" s="215"/>
      <c r="C410" s="215"/>
      <c r="D410" s="215"/>
      <c r="E410" s="215"/>
      <c r="F410" s="215"/>
    </row>
    <row r="411" spans="2:6" ht="12.75">
      <c r="B411" s="215"/>
      <c r="C411" s="215"/>
      <c r="D411" s="215"/>
      <c r="E411" s="215"/>
      <c r="F411" s="215"/>
    </row>
    <row r="412" spans="2:6" ht="12.75">
      <c r="B412" s="215"/>
      <c r="C412" s="215"/>
      <c r="D412" s="215"/>
      <c r="E412" s="215"/>
      <c r="F412" s="215"/>
    </row>
    <row r="413" spans="2:6" ht="12.75">
      <c r="B413" s="215"/>
      <c r="C413" s="215"/>
      <c r="D413" s="215"/>
      <c r="E413" s="215"/>
      <c r="F413" s="215"/>
    </row>
    <row r="414" spans="2:6" ht="12.75">
      <c r="B414" s="215"/>
      <c r="C414" s="215"/>
      <c r="D414" s="215"/>
      <c r="E414" s="215"/>
      <c r="F414" s="215"/>
    </row>
    <row r="415" spans="2:6" ht="12.75">
      <c r="B415" s="215"/>
      <c r="C415" s="215"/>
      <c r="D415" s="215"/>
      <c r="E415" s="215"/>
      <c r="F415" s="215"/>
    </row>
    <row r="416" spans="2:6" ht="12.75">
      <c r="B416" s="215"/>
      <c r="C416" s="215"/>
      <c r="D416" s="215"/>
      <c r="E416" s="215"/>
      <c r="F416" s="215"/>
    </row>
    <row r="417" spans="2:6" ht="12.75">
      <c r="B417" s="215"/>
      <c r="C417" s="215"/>
      <c r="D417" s="215"/>
      <c r="E417" s="215"/>
      <c r="F417" s="215"/>
    </row>
    <row r="418" spans="2:6" ht="12.75">
      <c r="B418" s="215"/>
      <c r="C418" s="215"/>
      <c r="D418" s="215"/>
      <c r="E418" s="215"/>
      <c r="F418" s="215"/>
    </row>
    <row r="419" spans="2:6" ht="12.75">
      <c r="B419" s="215"/>
      <c r="C419" s="215"/>
      <c r="D419" s="215"/>
      <c r="E419" s="215"/>
      <c r="F419" s="215"/>
    </row>
    <row r="420" spans="2:6" ht="12.75">
      <c r="B420" s="215"/>
      <c r="C420" s="215"/>
      <c r="D420" s="215"/>
      <c r="E420" s="215"/>
      <c r="F420" s="215"/>
    </row>
    <row r="421" spans="2:6" ht="12.75">
      <c r="B421" s="215"/>
      <c r="C421" s="215"/>
      <c r="D421" s="215"/>
      <c r="E421" s="215"/>
      <c r="F421" s="215"/>
    </row>
    <row r="422" spans="2:6" ht="12.75">
      <c r="B422" s="215"/>
      <c r="C422" s="215"/>
      <c r="D422" s="215"/>
      <c r="E422" s="215"/>
      <c r="F422" s="215"/>
    </row>
    <row r="423" spans="2:6" ht="12.75">
      <c r="B423" s="215"/>
      <c r="C423" s="215"/>
      <c r="D423" s="215"/>
      <c r="E423" s="215"/>
      <c r="F423" s="215"/>
    </row>
    <row r="424" spans="2:6" ht="12.75">
      <c r="B424" s="215"/>
      <c r="C424" s="215"/>
      <c r="D424" s="215"/>
      <c r="E424" s="215"/>
      <c r="F424" s="215"/>
    </row>
    <row r="425" spans="2:6" ht="12.75">
      <c r="B425" s="215"/>
      <c r="C425" s="215"/>
      <c r="D425" s="215"/>
      <c r="E425" s="215"/>
      <c r="F425" s="215"/>
    </row>
    <row r="426" spans="2:6" ht="12.75">
      <c r="B426" s="215"/>
      <c r="C426" s="215"/>
      <c r="D426" s="215"/>
      <c r="E426" s="215"/>
      <c r="F426" s="215"/>
    </row>
    <row r="427" spans="2:6" ht="12.75">
      <c r="B427" s="215"/>
      <c r="C427" s="215"/>
      <c r="D427" s="215"/>
      <c r="E427" s="215"/>
      <c r="F427" s="215"/>
    </row>
    <row r="428" spans="2:6" ht="12.75">
      <c r="B428" s="215"/>
      <c r="C428" s="215"/>
      <c r="D428" s="215"/>
      <c r="E428" s="215"/>
      <c r="F428" s="215"/>
    </row>
    <row r="429" spans="2:6" ht="12.75">
      <c r="B429" s="215"/>
      <c r="C429" s="215"/>
      <c r="D429" s="215"/>
      <c r="E429" s="215"/>
      <c r="F429" s="215"/>
    </row>
    <row r="430" spans="2:6" ht="12.75">
      <c r="B430" s="215"/>
      <c r="C430" s="215"/>
      <c r="D430" s="215"/>
      <c r="E430" s="215"/>
      <c r="F430" s="215"/>
    </row>
    <row r="431" spans="2:6" ht="12.75">
      <c r="B431" s="215"/>
      <c r="C431" s="215"/>
      <c r="D431" s="215"/>
      <c r="E431" s="215"/>
      <c r="F431" s="215"/>
    </row>
    <row r="432" spans="2:6" ht="12.75">
      <c r="B432" s="215"/>
      <c r="C432" s="215"/>
      <c r="D432" s="215"/>
      <c r="E432" s="215"/>
      <c r="F432" s="215"/>
    </row>
    <row r="433" spans="2:6" ht="12.75">
      <c r="B433" s="215"/>
      <c r="C433" s="215"/>
      <c r="D433" s="215"/>
      <c r="E433" s="215"/>
      <c r="F433" s="215"/>
    </row>
    <row r="434" spans="2:6" ht="12.75">
      <c r="B434" s="215"/>
      <c r="C434" s="215"/>
      <c r="D434" s="215"/>
      <c r="E434" s="215"/>
      <c r="F434" s="215"/>
    </row>
    <row r="435" spans="2:6" ht="12.75">
      <c r="B435" s="215"/>
      <c r="C435" s="215"/>
      <c r="D435" s="215"/>
      <c r="E435" s="215"/>
      <c r="F435" s="215"/>
    </row>
    <row r="436" spans="2:6" ht="12.75">
      <c r="B436" s="215"/>
      <c r="C436" s="215"/>
      <c r="D436" s="215"/>
      <c r="E436" s="215"/>
      <c r="F436" s="215"/>
    </row>
    <row r="437" spans="2:6" ht="12.75">
      <c r="B437" s="215"/>
      <c r="C437" s="215"/>
      <c r="D437" s="215"/>
      <c r="E437" s="215"/>
      <c r="F437" s="215"/>
    </row>
    <row r="438" spans="2:6" ht="12.75">
      <c r="B438" s="215"/>
      <c r="C438" s="215"/>
      <c r="D438" s="215"/>
      <c r="E438" s="215"/>
      <c r="F438" s="215"/>
    </row>
    <row r="439" spans="2:6" ht="12.75">
      <c r="B439" s="215"/>
      <c r="C439" s="215"/>
      <c r="D439" s="215"/>
      <c r="E439" s="215"/>
      <c r="F439" s="215"/>
    </row>
    <row r="440" spans="2:6" ht="12.75">
      <c r="B440" s="215"/>
      <c r="C440" s="215"/>
      <c r="D440" s="215"/>
      <c r="E440" s="215"/>
      <c r="F440" s="215"/>
    </row>
    <row r="441" spans="2:6" ht="12.75">
      <c r="B441" s="215"/>
      <c r="C441" s="215"/>
      <c r="D441" s="215"/>
      <c r="E441" s="215"/>
      <c r="F441" s="215"/>
    </row>
    <row r="442" spans="2:6" ht="12.75">
      <c r="B442" s="215"/>
      <c r="C442" s="215"/>
      <c r="D442" s="215"/>
      <c r="E442" s="215"/>
      <c r="F442" s="215"/>
    </row>
    <row r="443" spans="2:6" ht="12.75">
      <c r="B443" s="215"/>
      <c r="C443" s="215"/>
      <c r="D443" s="215"/>
      <c r="E443" s="215"/>
      <c r="F443" s="215"/>
    </row>
    <row r="444" spans="2:6" ht="12.75">
      <c r="B444" s="215"/>
      <c r="C444" s="215"/>
      <c r="D444" s="215"/>
      <c r="E444" s="215"/>
      <c r="F444" s="215"/>
    </row>
    <row r="445" spans="2:6" ht="12.75">
      <c r="B445" s="215"/>
      <c r="C445" s="215"/>
      <c r="D445" s="215"/>
      <c r="E445" s="215"/>
      <c r="F445" s="215"/>
    </row>
    <row r="446" spans="2:6" ht="12.75">
      <c r="B446" s="215"/>
      <c r="C446" s="215"/>
      <c r="D446" s="215"/>
      <c r="E446" s="215"/>
      <c r="F446" s="215"/>
    </row>
    <row r="447" spans="2:6" ht="12.75">
      <c r="B447" s="215"/>
      <c r="C447" s="215"/>
      <c r="D447" s="215"/>
      <c r="E447" s="215"/>
      <c r="F447" s="215"/>
    </row>
    <row r="448" spans="2:6" ht="12.75">
      <c r="B448" s="215"/>
      <c r="C448" s="215"/>
      <c r="D448" s="215"/>
      <c r="E448" s="215"/>
      <c r="F448" s="215"/>
    </row>
    <row r="449" spans="2:6" ht="12.75">
      <c r="B449" s="215"/>
      <c r="C449" s="215"/>
      <c r="D449" s="215"/>
      <c r="E449" s="215"/>
      <c r="F449" s="215"/>
    </row>
    <row r="450" spans="2:6" ht="12.75">
      <c r="B450" s="215"/>
      <c r="C450" s="215"/>
      <c r="D450" s="215"/>
      <c r="E450" s="215"/>
      <c r="F450" s="215"/>
    </row>
    <row r="451" spans="2:6" ht="12.75">
      <c r="B451" s="215"/>
      <c r="C451" s="215"/>
      <c r="D451" s="215"/>
      <c r="E451" s="215"/>
      <c r="F451" s="215"/>
    </row>
    <row r="452" spans="2:6" ht="12.75">
      <c r="B452" s="215"/>
      <c r="C452" s="215"/>
      <c r="D452" s="215"/>
      <c r="E452" s="215"/>
      <c r="F452" s="215"/>
    </row>
    <row r="453" spans="2:6" ht="12.75">
      <c r="B453" s="215"/>
      <c r="C453" s="215"/>
      <c r="D453" s="215"/>
      <c r="E453" s="215"/>
      <c r="F453" s="215"/>
    </row>
    <row r="454" spans="2:6" ht="12.75">
      <c r="B454" s="215"/>
      <c r="C454" s="215"/>
      <c r="D454" s="215"/>
      <c r="E454" s="215"/>
      <c r="F454" s="215"/>
    </row>
    <row r="455" spans="2:6" ht="12.75">
      <c r="B455" s="215"/>
      <c r="C455" s="215"/>
      <c r="D455" s="215"/>
      <c r="E455" s="215"/>
      <c r="F455" s="215"/>
    </row>
    <row r="456" spans="2:6" ht="12.75">
      <c r="B456" s="215"/>
      <c r="C456" s="215"/>
      <c r="D456" s="215"/>
      <c r="E456" s="215"/>
      <c r="F456" s="215"/>
    </row>
    <row r="457" spans="2:6" ht="12.75">
      <c r="B457" s="215"/>
      <c r="C457" s="215"/>
      <c r="D457" s="215"/>
      <c r="E457" s="215"/>
      <c r="F457" s="215"/>
    </row>
    <row r="458" spans="2:6" ht="12.75">
      <c r="B458" s="215"/>
      <c r="C458" s="215"/>
      <c r="D458" s="215"/>
      <c r="E458" s="215"/>
      <c r="F458" s="215"/>
    </row>
    <row r="459" spans="2:6" ht="12.75">
      <c r="B459" s="215"/>
      <c r="C459" s="215"/>
      <c r="D459" s="215"/>
      <c r="E459" s="215"/>
      <c r="F459" s="215"/>
    </row>
    <row r="460" spans="2:6" ht="12.75">
      <c r="B460" s="215"/>
      <c r="C460" s="215"/>
      <c r="D460" s="215"/>
      <c r="E460" s="215"/>
      <c r="F460" s="215"/>
    </row>
    <row r="461" spans="2:6" ht="12.75">
      <c r="B461" s="215"/>
      <c r="C461" s="215"/>
      <c r="D461" s="215"/>
      <c r="E461" s="215"/>
      <c r="F461" s="215"/>
    </row>
    <row r="462" spans="2:6" ht="12.75">
      <c r="B462" s="215"/>
      <c r="C462" s="215"/>
      <c r="D462" s="215"/>
      <c r="E462" s="215"/>
      <c r="F462" s="215"/>
    </row>
    <row r="463" spans="2:6" ht="12.75">
      <c r="B463" s="215"/>
      <c r="C463" s="215"/>
      <c r="D463" s="215"/>
      <c r="E463" s="215"/>
      <c r="F463" s="215"/>
    </row>
    <row r="464" spans="2:6" ht="12.75">
      <c r="B464" s="215"/>
      <c r="C464" s="215"/>
      <c r="D464" s="215"/>
      <c r="E464" s="215"/>
      <c r="F464" s="215"/>
    </row>
    <row r="465" spans="2:6" ht="12.75">
      <c r="B465" s="215"/>
      <c r="C465" s="215"/>
      <c r="D465" s="215"/>
      <c r="E465" s="215"/>
      <c r="F465" s="215"/>
    </row>
    <row r="466" spans="2:6" ht="12.75">
      <c r="B466" s="215"/>
      <c r="C466" s="215"/>
      <c r="D466" s="215"/>
      <c r="E466" s="215"/>
      <c r="F466" s="215"/>
    </row>
    <row r="467" spans="2:6" ht="12.75">
      <c r="B467" s="215"/>
      <c r="C467" s="215"/>
      <c r="D467" s="215"/>
      <c r="E467" s="215"/>
      <c r="F467" s="215"/>
    </row>
    <row r="468" spans="2:6" ht="12.75">
      <c r="B468" s="215"/>
      <c r="C468" s="215"/>
      <c r="D468" s="215"/>
      <c r="E468" s="215"/>
      <c r="F468" s="215"/>
    </row>
    <row r="469" spans="2:6" ht="12.75">
      <c r="B469" s="215"/>
      <c r="C469" s="215"/>
      <c r="D469" s="215"/>
      <c r="E469" s="215"/>
      <c r="F469" s="215"/>
    </row>
    <row r="470" spans="2:6" ht="12.75">
      <c r="B470" s="215"/>
      <c r="C470" s="215"/>
      <c r="D470" s="215"/>
      <c r="E470" s="215"/>
      <c r="F470" s="215"/>
    </row>
    <row r="471" spans="2:6" ht="12.75">
      <c r="B471" s="215"/>
      <c r="C471" s="215"/>
      <c r="D471" s="215"/>
      <c r="E471" s="215"/>
      <c r="F471" s="215"/>
    </row>
    <row r="472" spans="2:6" ht="12.75">
      <c r="B472" s="215"/>
      <c r="C472" s="215"/>
      <c r="D472" s="215"/>
      <c r="E472" s="215"/>
      <c r="F472" s="215"/>
    </row>
    <row r="473" spans="2:6" ht="12.75">
      <c r="B473" s="215"/>
      <c r="C473" s="215"/>
      <c r="D473" s="215"/>
      <c r="E473" s="215"/>
      <c r="F473" s="215"/>
    </row>
    <row r="474" spans="2:6" ht="12.75">
      <c r="B474" s="215"/>
      <c r="C474" s="215"/>
      <c r="D474" s="215"/>
      <c r="E474" s="215"/>
      <c r="F474" s="215"/>
    </row>
    <row r="475" spans="2:6" ht="12.75">
      <c r="B475" s="215"/>
      <c r="C475" s="215"/>
      <c r="D475" s="215"/>
      <c r="E475" s="215"/>
      <c r="F475" s="215"/>
    </row>
    <row r="476" spans="2:6" ht="12.75">
      <c r="B476" s="215"/>
      <c r="C476" s="215"/>
      <c r="D476" s="215"/>
      <c r="E476" s="215"/>
      <c r="F476" s="215"/>
    </row>
    <row r="477" spans="2:6" ht="12.75">
      <c r="B477" s="215"/>
      <c r="C477" s="215"/>
      <c r="D477" s="215"/>
      <c r="E477" s="215"/>
      <c r="F477" s="215"/>
    </row>
    <row r="478" spans="2:6" ht="12.75">
      <c r="B478" s="215"/>
      <c r="C478" s="215"/>
      <c r="D478" s="215"/>
      <c r="E478" s="215"/>
      <c r="F478" s="215"/>
    </row>
    <row r="479" spans="2:6" ht="12.75">
      <c r="B479" s="215"/>
      <c r="C479" s="215"/>
      <c r="D479" s="215"/>
      <c r="E479" s="215"/>
      <c r="F479" s="215"/>
    </row>
    <row r="480" spans="2:6" ht="12.75">
      <c r="B480" s="215"/>
      <c r="C480" s="215"/>
      <c r="D480" s="215"/>
      <c r="E480" s="215"/>
      <c r="F480" s="215"/>
    </row>
    <row r="481" spans="2:6" ht="12.75">
      <c r="B481" s="215"/>
      <c r="C481" s="215"/>
      <c r="D481" s="215"/>
      <c r="E481" s="215"/>
      <c r="F481" s="215"/>
    </row>
    <row r="482" spans="2:6" ht="12.75">
      <c r="B482" s="215"/>
      <c r="C482" s="215"/>
      <c r="D482" s="215"/>
      <c r="E482" s="215"/>
      <c r="F482" s="215"/>
    </row>
    <row r="483" spans="2:6" ht="12.75">
      <c r="B483" s="215"/>
      <c r="C483" s="215"/>
      <c r="D483" s="215"/>
      <c r="E483" s="215"/>
      <c r="F483" s="215"/>
    </row>
    <row r="484" spans="2:6" ht="12.75">
      <c r="B484" s="215"/>
      <c r="C484" s="215"/>
      <c r="D484" s="215"/>
      <c r="E484" s="215"/>
      <c r="F484" s="215"/>
    </row>
    <row r="485" spans="2:6" ht="12.75">
      <c r="B485" s="215"/>
      <c r="C485" s="215"/>
      <c r="D485" s="215"/>
      <c r="E485" s="215"/>
      <c r="F485" s="215"/>
    </row>
    <row r="486" spans="2:6" ht="12.75">
      <c r="B486" s="215"/>
      <c r="C486" s="215"/>
      <c r="D486" s="215"/>
      <c r="E486" s="215"/>
      <c r="F486" s="215"/>
    </row>
    <row r="487" spans="2:6" ht="12.75">
      <c r="B487" s="215"/>
      <c r="C487" s="215"/>
      <c r="D487" s="215"/>
      <c r="E487" s="215"/>
      <c r="F487" s="215"/>
    </row>
    <row r="488" spans="2:6" ht="12.75">
      <c r="B488" s="215"/>
      <c r="C488" s="215"/>
      <c r="D488" s="215"/>
      <c r="E488" s="215"/>
      <c r="F488" s="215"/>
    </row>
    <row r="489" spans="2:6" ht="12.75">
      <c r="B489" s="215"/>
      <c r="C489" s="215"/>
      <c r="D489" s="215"/>
      <c r="E489" s="215"/>
      <c r="F489" s="215"/>
    </row>
    <row r="490" spans="2:6" ht="12.75">
      <c r="B490" s="215"/>
      <c r="C490" s="215"/>
      <c r="D490" s="215"/>
      <c r="E490" s="215"/>
      <c r="F490" s="215"/>
    </row>
    <row r="491" spans="2:6" ht="12.75">
      <c r="B491" s="215"/>
      <c r="C491" s="215"/>
      <c r="D491" s="215"/>
      <c r="E491" s="215"/>
      <c r="F491" s="215"/>
    </row>
    <row r="492" spans="2:6" ht="12.75">
      <c r="B492" s="215"/>
      <c r="C492" s="215"/>
      <c r="D492" s="215"/>
      <c r="E492" s="215"/>
      <c r="F492" s="215"/>
    </row>
    <row r="493" spans="2:6" ht="12.75">
      <c r="B493" s="215"/>
      <c r="C493" s="215"/>
      <c r="D493" s="215"/>
      <c r="E493" s="215"/>
      <c r="F493" s="215"/>
    </row>
    <row r="494" spans="2:6" ht="12.75">
      <c r="B494" s="215"/>
      <c r="C494" s="215"/>
      <c r="D494" s="215"/>
      <c r="E494" s="215"/>
      <c r="F494" s="215"/>
    </row>
    <row r="495" spans="2:6" ht="12.75">
      <c r="B495" s="215"/>
      <c r="C495" s="215"/>
      <c r="D495" s="215"/>
      <c r="E495" s="215"/>
      <c r="F495" s="215"/>
    </row>
    <row r="496" spans="2:6" ht="12.75">
      <c r="B496" s="215"/>
      <c r="C496" s="215"/>
      <c r="D496" s="215"/>
      <c r="E496" s="215"/>
      <c r="F496" s="215"/>
    </row>
    <row r="497" spans="2:6" ht="12.75">
      <c r="B497" s="215"/>
      <c r="C497" s="215"/>
      <c r="D497" s="215"/>
      <c r="E497" s="215"/>
      <c r="F497" s="215"/>
    </row>
    <row r="498" spans="2:6" ht="12.75">
      <c r="B498" s="215"/>
      <c r="C498" s="215"/>
      <c r="D498" s="215"/>
      <c r="E498" s="215"/>
      <c r="F498" s="215"/>
    </row>
    <row r="499" spans="2:6" ht="12.75">
      <c r="B499" s="215"/>
      <c r="C499" s="215"/>
      <c r="D499" s="215"/>
      <c r="E499" s="215"/>
      <c r="F499" s="215"/>
    </row>
    <row r="500" spans="2:6" ht="12.75">
      <c r="B500" s="215"/>
      <c r="C500" s="215"/>
      <c r="D500" s="215"/>
      <c r="E500" s="215"/>
      <c r="F500" s="215"/>
    </row>
    <row r="501" spans="2:6" ht="12.75">
      <c r="B501" s="215"/>
      <c r="C501" s="215"/>
      <c r="D501" s="215"/>
      <c r="E501" s="215"/>
      <c r="F501" s="215"/>
    </row>
    <row r="502" spans="2:6" ht="12.75">
      <c r="B502" s="215"/>
      <c r="C502" s="215"/>
      <c r="D502" s="215"/>
      <c r="E502" s="215"/>
      <c r="F502" s="215"/>
    </row>
    <row r="503" spans="2:6" ht="12.75">
      <c r="B503" s="215"/>
      <c r="C503" s="215"/>
      <c r="D503" s="215"/>
      <c r="E503" s="215"/>
      <c r="F503" s="215"/>
    </row>
    <row r="504" spans="2:6" ht="12.75">
      <c r="B504" s="215"/>
      <c r="C504" s="215"/>
      <c r="D504" s="215"/>
      <c r="E504" s="215"/>
      <c r="F504" s="215"/>
    </row>
    <row r="505" spans="2:6" ht="12.75">
      <c r="B505" s="215"/>
      <c r="C505" s="215"/>
      <c r="D505" s="215"/>
      <c r="E505" s="215"/>
      <c r="F505" s="215"/>
    </row>
    <row r="506" spans="2:6" ht="12.75">
      <c r="B506" s="215"/>
      <c r="C506" s="215"/>
      <c r="D506" s="215"/>
      <c r="E506" s="215"/>
      <c r="F506" s="215"/>
    </row>
    <row r="507" spans="2:6" ht="12.75">
      <c r="B507" s="215"/>
      <c r="C507" s="215"/>
      <c r="D507" s="215"/>
      <c r="E507" s="215"/>
      <c r="F507" s="215"/>
    </row>
    <row r="508" spans="2:6" ht="12.75">
      <c r="B508" s="215"/>
      <c r="C508" s="215"/>
      <c r="D508" s="215"/>
      <c r="E508" s="215"/>
      <c r="F508" s="215"/>
    </row>
    <row r="509" spans="2:6" ht="12.75">
      <c r="B509" s="215"/>
      <c r="C509" s="215"/>
      <c r="D509" s="215"/>
      <c r="E509" s="215"/>
      <c r="F509" s="215"/>
    </row>
    <row r="510" spans="2:6" ht="12.75">
      <c r="B510" s="215"/>
      <c r="C510" s="215"/>
      <c r="D510" s="215"/>
      <c r="E510" s="215"/>
      <c r="F510" s="215"/>
    </row>
    <row r="511" spans="2:6" ht="12.75">
      <c r="B511" s="215"/>
      <c r="C511" s="215"/>
      <c r="D511" s="215"/>
      <c r="E511" s="215"/>
      <c r="F511" s="215"/>
    </row>
    <row r="512" spans="2:6" ht="12.75">
      <c r="B512" s="215"/>
      <c r="C512" s="215"/>
      <c r="D512" s="215"/>
      <c r="E512" s="215"/>
      <c r="F512" s="215"/>
    </row>
    <row r="513" spans="2:6" ht="12.75">
      <c r="B513" s="215"/>
      <c r="C513" s="215"/>
      <c r="D513" s="215"/>
      <c r="E513" s="215"/>
      <c r="F513" s="215"/>
    </row>
    <row r="514" spans="2:6" ht="12.75">
      <c r="B514" s="215"/>
      <c r="C514" s="215"/>
      <c r="D514" s="215"/>
      <c r="E514" s="215"/>
      <c r="F514" s="215"/>
    </row>
    <row r="515" spans="2:6" ht="12.75">
      <c r="B515" s="215"/>
      <c r="C515" s="215"/>
      <c r="D515" s="215"/>
      <c r="E515" s="215"/>
      <c r="F515" s="215"/>
    </row>
    <row r="516" spans="2:6" ht="12.75">
      <c r="B516" s="215"/>
      <c r="C516" s="215"/>
      <c r="D516" s="215"/>
      <c r="E516" s="215"/>
      <c r="F516" s="215"/>
    </row>
    <row r="517" spans="2:6" ht="12.75">
      <c r="B517" s="215"/>
      <c r="C517" s="215"/>
      <c r="D517" s="215"/>
      <c r="E517" s="215"/>
      <c r="F517" s="215"/>
    </row>
    <row r="518" spans="2:6" ht="12.75">
      <c r="B518" s="215"/>
      <c r="C518" s="215"/>
      <c r="D518" s="215"/>
      <c r="E518" s="215"/>
      <c r="F518" s="215"/>
    </row>
    <row r="519" spans="2:6" ht="12.75">
      <c r="B519" s="215"/>
      <c r="C519" s="215"/>
      <c r="D519" s="215"/>
      <c r="E519" s="215"/>
      <c r="F519" s="215"/>
    </row>
    <row r="520" spans="2:6" ht="12.75">
      <c r="B520" s="215"/>
      <c r="C520" s="215"/>
      <c r="D520" s="215"/>
      <c r="E520" s="215"/>
      <c r="F520" s="215"/>
    </row>
    <row r="521" spans="2:6" ht="12.75">
      <c r="B521" s="215"/>
      <c r="C521" s="215"/>
      <c r="D521" s="215"/>
      <c r="E521" s="215"/>
      <c r="F521" s="215"/>
    </row>
    <row r="522" spans="2:6" ht="12.75">
      <c r="B522" s="215"/>
      <c r="C522" s="215"/>
      <c r="D522" s="215"/>
      <c r="E522" s="215"/>
      <c r="F522" s="215"/>
    </row>
    <row r="523" spans="2:6" ht="12.75">
      <c r="B523" s="215"/>
      <c r="C523" s="215"/>
      <c r="D523" s="215"/>
      <c r="E523" s="215"/>
      <c r="F523" s="215"/>
    </row>
    <row r="524" spans="2:6" ht="12.75">
      <c r="B524" s="215"/>
      <c r="C524" s="215"/>
      <c r="D524" s="215"/>
      <c r="E524" s="215"/>
      <c r="F524" s="215"/>
    </row>
    <row r="525" spans="2:6" ht="12.75">
      <c r="B525" s="215"/>
      <c r="C525" s="215"/>
      <c r="D525" s="215"/>
      <c r="E525" s="215"/>
      <c r="F525" s="215"/>
    </row>
    <row r="526" spans="2:6" ht="12.75">
      <c r="B526" s="215"/>
      <c r="C526" s="215"/>
      <c r="D526" s="215"/>
      <c r="E526" s="215"/>
      <c r="F526" s="215"/>
    </row>
    <row r="527" spans="2:6" ht="12.75">
      <c r="B527" s="215"/>
      <c r="C527" s="215"/>
      <c r="D527" s="215"/>
      <c r="E527" s="215"/>
      <c r="F527" s="215"/>
    </row>
    <row r="528" spans="2:6" ht="12.75">
      <c r="B528" s="215"/>
      <c r="C528" s="215"/>
      <c r="D528" s="215"/>
      <c r="E528" s="215"/>
      <c r="F528" s="215"/>
    </row>
    <row r="529" spans="2:6" ht="12.75">
      <c r="B529" s="215"/>
      <c r="C529" s="215"/>
      <c r="D529" s="215"/>
      <c r="E529" s="215"/>
      <c r="F529" s="215"/>
    </row>
    <row r="530" spans="2:6" ht="12.75">
      <c r="B530" s="215"/>
      <c r="C530" s="215"/>
      <c r="D530" s="215"/>
      <c r="E530" s="215"/>
      <c r="F530" s="215"/>
    </row>
    <row r="531" spans="2:6" ht="12.75">
      <c r="B531" s="215"/>
      <c r="C531" s="215"/>
      <c r="D531" s="215"/>
      <c r="E531" s="215"/>
      <c r="F531" s="215"/>
    </row>
    <row r="532" spans="2:6" ht="12.75">
      <c r="B532" s="215"/>
      <c r="C532" s="215"/>
      <c r="D532" s="215"/>
      <c r="E532" s="215"/>
      <c r="F532" s="215"/>
    </row>
    <row r="533" spans="2:6" ht="12.75">
      <c r="B533" s="215"/>
      <c r="C533" s="215"/>
      <c r="D533" s="215"/>
      <c r="E533" s="215"/>
      <c r="F533" s="215"/>
    </row>
    <row r="534" spans="2:6" ht="12.75">
      <c r="B534" s="215"/>
      <c r="C534" s="215"/>
      <c r="D534" s="215"/>
      <c r="E534" s="215"/>
      <c r="F534" s="215"/>
    </row>
    <row r="535" spans="2:6" ht="12.75">
      <c r="B535" s="215"/>
      <c r="C535" s="215"/>
      <c r="D535" s="215"/>
      <c r="E535" s="215"/>
      <c r="F535" s="215"/>
    </row>
    <row r="536" spans="2:6" ht="12.75">
      <c r="B536" s="215"/>
      <c r="C536" s="215"/>
      <c r="D536" s="215"/>
      <c r="E536" s="215"/>
      <c r="F536" s="215"/>
    </row>
    <row r="537" spans="2:6" ht="12.75">
      <c r="B537" s="215"/>
      <c r="C537" s="215"/>
      <c r="D537" s="215"/>
      <c r="E537" s="215"/>
      <c r="F537" s="215"/>
    </row>
    <row r="538" spans="2:6" ht="12.75">
      <c r="B538" s="215"/>
      <c r="C538" s="215"/>
      <c r="D538" s="215"/>
      <c r="E538" s="215"/>
      <c r="F538" s="215"/>
    </row>
    <row r="539" spans="2:6" ht="12.75">
      <c r="B539" s="215"/>
      <c r="C539" s="215"/>
      <c r="D539" s="215"/>
      <c r="E539" s="215"/>
      <c r="F539" s="215"/>
    </row>
    <row r="540" spans="2:6" ht="12.75">
      <c r="B540" s="215"/>
      <c r="C540" s="215"/>
      <c r="D540" s="215"/>
      <c r="E540" s="215"/>
      <c r="F540" s="215"/>
    </row>
    <row r="541" spans="2:6" ht="12.75">
      <c r="B541" s="215"/>
      <c r="C541" s="215"/>
      <c r="D541" s="215"/>
      <c r="E541" s="215"/>
      <c r="F541" s="215"/>
    </row>
    <row r="542" spans="2:6" ht="12.75">
      <c r="B542" s="215"/>
      <c r="C542" s="215"/>
      <c r="D542" s="215"/>
      <c r="E542" s="215"/>
      <c r="F542" s="215"/>
    </row>
    <row r="543" spans="2:6" ht="12.75">
      <c r="B543" s="215"/>
      <c r="C543" s="215"/>
      <c r="D543" s="215"/>
      <c r="E543" s="215"/>
      <c r="F543" s="215"/>
    </row>
    <row r="544" spans="2:6" ht="12.75">
      <c r="B544" s="215"/>
      <c r="C544" s="215"/>
      <c r="D544" s="215"/>
      <c r="E544" s="215"/>
      <c r="F544" s="215"/>
    </row>
    <row r="545" spans="2:6" ht="12.75">
      <c r="B545" s="215"/>
      <c r="C545" s="215"/>
      <c r="D545" s="215"/>
      <c r="E545" s="215"/>
      <c r="F545" s="215"/>
    </row>
    <row r="546" spans="2:6" ht="12.75">
      <c r="B546" s="215"/>
      <c r="C546" s="215"/>
      <c r="D546" s="215"/>
      <c r="E546" s="215"/>
      <c r="F546" s="215"/>
    </row>
    <row r="547" spans="2:6" ht="12.75">
      <c r="B547" s="215"/>
      <c r="C547" s="215"/>
      <c r="D547" s="215"/>
      <c r="E547" s="215"/>
      <c r="F547" s="215"/>
    </row>
    <row r="548" spans="2:6" ht="12.75">
      <c r="B548" s="215"/>
      <c r="C548" s="215"/>
      <c r="D548" s="215"/>
      <c r="E548" s="215"/>
      <c r="F548" s="215"/>
    </row>
    <row r="549" spans="2:6" ht="12.75">
      <c r="B549" s="215"/>
      <c r="C549" s="215"/>
      <c r="D549" s="215"/>
      <c r="E549" s="215"/>
      <c r="F549" s="215"/>
    </row>
    <row r="550" spans="2:6" ht="12.75">
      <c r="B550" s="215"/>
      <c r="C550" s="215"/>
      <c r="D550" s="215"/>
      <c r="E550" s="215"/>
      <c r="F550" s="215"/>
    </row>
    <row r="551" spans="2:6" ht="12.75">
      <c r="B551" s="215"/>
      <c r="C551" s="215"/>
      <c r="D551" s="215"/>
      <c r="E551" s="215"/>
      <c r="F551" s="215"/>
    </row>
    <row r="552" spans="2:6" ht="12.75">
      <c r="B552" s="215"/>
      <c r="C552" s="215"/>
      <c r="D552" s="215"/>
      <c r="E552" s="215"/>
      <c r="F552" s="215"/>
    </row>
    <row r="553" spans="2:6" ht="12.75">
      <c r="B553" s="215"/>
      <c r="C553" s="215"/>
      <c r="D553" s="215"/>
      <c r="E553" s="215"/>
      <c r="F553" s="215"/>
    </row>
    <row r="554" spans="2:6" ht="12.75">
      <c r="B554" s="215"/>
      <c r="C554" s="215"/>
      <c r="D554" s="215"/>
      <c r="E554" s="215"/>
      <c r="F554" s="215"/>
    </row>
    <row r="555" spans="2:6" ht="12.75">
      <c r="B555" s="215"/>
      <c r="C555" s="215"/>
      <c r="D555" s="215"/>
      <c r="E555" s="215"/>
      <c r="F555" s="215"/>
    </row>
    <row r="556" spans="2:6" ht="12.75">
      <c r="B556" s="215"/>
      <c r="C556" s="215"/>
      <c r="D556" s="215"/>
      <c r="E556" s="215"/>
      <c r="F556" s="215"/>
    </row>
    <row r="557" spans="2:6" ht="12.75">
      <c r="B557" s="215"/>
      <c r="C557" s="215"/>
      <c r="D557" s="215"/>
      <c r="E557" s="215"/>
      <c r="F557" s="215"/>
    </row>
    <row r="558" spans="2:6" ht="12.75">
      <c r="B558" s="215"/>
      <c r="C558" s="215"/>
      <c r="D558" s="215"/>
      <c r="E558" s="215"/>
      <c r="F558" s="215"/>
    </row>
    <row r="559" spans="2:6" ht="12.75">
      <c r="B559" s="215"/>
      <c r="C559" s="215"/>
      <c r="D559" s="215"/>
      <c r="E559" s="215"/>
      <c r="F559" s="215"/>
    </row>
    <row r="560" spans="2:6" ht="12.75">
      <c r="B560" s="215"/>
      <c r="C560" s="215"/>
      <c r="D560" s="215"/>
      <c r="E560" s="215"/>
      <c r="F560" s="215"/>
    </row>
    <row r="561" spans="2:6" ht="12.75">
      <c r="B561" s="215"/>
      <c r="C561" s="215"/>
      <c r="D561" s="215"/>
      <c r="E561" s="215"/>
      <c r="F561" s="215"/>
    </row>
    <row r="562" spans="2:6" ht="12.75">
      <c r="B562" s="215"/>
      <c r="C562" s="215"/>
      <c r="D562" s="215"/>
      <c r="E562" s="215"/>
      <c r="F562" s="215"/>
    </row>
    <row r="563" spans="2:6" ht="12.75">
      <c r="B563" s="215"/>
      <c r="C563" s="215"/>
      <c r="D563" s="215"/>
      <c r="E563" s="215"/>
      <c r="F563" s="215"/>
    </row>
    <row r="564" spans="2:6" ht="12.75">
      <c r="B564" s="215"/>
      <c r="C564" s="215"/>
      <c r="D564" s="215"/>
      <c r="E564" s="215"/>
      <c r="F564" s="215"/>
    </row>
    <row r="565" spans="2:6" ht="12.75">
      <c r="B565" s="215"/>
      <c r="C565" s="215"/>
      <c r="D565" s="215"/>
      <c r="E565" s="215"/>
      <c r="F565" s="215"/>
    </row>
    <row r="566" spans="2:6" ht="12.75">
      <c r="B566" s="215"/>
      <c r="C566" s="215"/>
      <c r="D566" s="215"/>
      <c r="E566" s="215"/>
      <c r="F566" s="215"/>
    </row>
    <row r="567" spans="2:6" ht="12.75">
      <c r="B567" s="215"/>
      <c r="C567" s="215"/>
      <c r="D567" s="215"/>
      <c r="E567" s="215"/>
      <c r="F567" s="215"/>
    </row>
    <row r="568" spans="2:6" ht="12.75">
      <c r="B568" s="215"/>
      <c r="C568" s="215"/>
      <c r="D568" s="215"/>
      <c r="E568" s="215"/>
      <c r="F568" s="215"/>
    </row>
    <row r="569" spans="2:6" ht="12.75">
      <c r="B569" s="215"/>
      <c r="C569" s="215"/>
      <c r="D569" s="215"/>
      <c r="E569" s="215"/>
      <c r="F569" s="215"/>
    </row>
    <row r="570" spans="2:6" ht="12.75">
      <c r="B570" s="215"/>
      <c r="C570" s="215"/>
      <c r="D570" s="215"/>
      <c r="E570" s="215"/>
      <c r="F570" s="215"/>
    </row>
    <row r="571" spans="2:6" ht="12.75">
      <c r="B571" s="215"/>
      <c r="C571" s="215"/>
      <c r="D571" s="215"/>
      <c r="E571" s="215"/>
      <c r="F571" s="215"/>
    </row>
    <row r="572" spans="2:6" ht="12.75">
      <c r="B572" s="215"/>
      <c r="C572" s="215"/>
      <c r="D572" s="215"/>
      <c r="E572" s="215"/>
      <c r="F572" s="215"/>
    </row>
    <row r="573" spans="2:6" ht="12.75">
      <c r="B573" s="215"/>
      <c r="C573" s="215"/>
      <c r="D573" s="215"/>
      <c r="E573" s="215"/>
      <c r="F573" s="215"/>
    </row>
    <row r="574" spans="2:6" ht="12.75">
      <c r="B574" s="215"/>
      <c r="C574" s="215"/>
      <c r="D574" s="215"/>
      <c r="E574" s="215"/>
      <c r="F574" s="215"/>
    </row>
    <row r="575" spans="2:6" ht="12.75">
      <c r="B575" s="215"/>
      <c r="C575" s="215"/>
      <c r="D575" s="215"/>
      <c r="E575" s="215"/>
      <c r="F575" s="215"/>
    </row>
    <row r="576" spans="2:6" ht="12.75">
      <c r="B576" s="215"/>
      <c r="C576" s="215"/>
      <c r="D576" s="215"/>
      <c r="E576" s="215"/>
      <c r="F576" s="215"/>
    </row>
    <row r="577" spans="2:6" ht="12.75">
      <c r="B577" s="215"/>
      <c r="C577" s="215"/>
      <c r="D577" s="215"/>
      <c r="E577" s="215"/>
      <c r="F577" s="215"/>
    </row>
    <row r="578" spans="2:6" ht="12.75">
      <c r="B578" s="215"/>
      <c r="C578" s="215"/>
      <c r="D578" s="215"/>
      <c r="E578" s="215"/>
      <c r="F578" s="215"/>
    </row>
  </sheetData>
  <sheetProtection/>
  <printOptions horizontalCentered="1"/>
  <pageMargins left="0" right="0" top="0.3937007874015748" bottom="0" header="0" footer="0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8"/>
  <sheetViews>
    <sheetView zoomScalePageLayoutView="0" workbookViewId="0" topLeftCell="A178">
      <selection activeCell="C28" sqref="C28"/>
    </sheetView>
  </sheetViews>
  <sheetFormatPr defaultColWidth="9.140625" defaultRowHeight="15"/>
  <cols>
    <col min="1" max="1" width="1.7109375" style="222" customWidth="1"/>
    <col min="2" max="2" width="23.7109375" style="222" customWidth="1"/>
    <col min="3" max="5" width="13.7109375" style="222" customWidth="1"/>
    <col min="6" max="6" width="13.8515625" style="222" customWidth="1"/>
    <col min="7" max="7" width="13.7109375" style="222" customWidth="1"/>
    <col min="8" max="8" width="13.7109375" style="247" customWidth="1"/>
    <col min="9" max="14" width="13.7109375" style="222" customWidth="1"/>
    <col min="15" max="15" width="15.7109375" style="222" customWidth="1"/>
    <col min="16" max="16384" width="9.140625" style="222" customWidth="1"/>
  </cols>
  <sheetData>
    <row r="1" ht="12.75"/>
    <row r="2" spans="1:15" ht="15.75">
      <c r="A2" s="217"/>
      <c r="B2" s="218" t="s">
        <v>226</v>
      </c>
      <c r="C2" s="219"/>
      <c r="D2" s="219"/>
      <c r="E2" s="219"/>
      <c r="F2" s="219"/>
      <c r="G2" s="219"/>
      <c r="H2" s="220"/>
      <c r="I2" s="221"/>
      <c r="J2" s="221"/>
      <c r="K2" s="221"/>
      <c r="L2" s="221"/>
      <c r="M2" s="221"/>
      <c r="N2" s="221"/>
      <c r="O2" s="221"/>
    </row>
    <row r="3" spans="1:15" ht="15.75">
      <c r="A3" s="217"/>
      <c r="B3" s="218" t="s">
        <v>227</v>
      </c>
      <c r="C3" s="219"/>
      <c r="D3" s="219"/>
      <c r="E3" s="219"/>
      <c r="F3" s="219"/>
      <c r="G3" s="219"/>
      <c r="H3" s="220"/>
      <c r="I3" s="221"/>
      <c r="J3" s="221"/>
      <c r="K3" s="221"/>
      <c r="L3" s="221"/>
      <c r="M3" s="221"/>
      <c r="N3" s="221"/>
      <c r="O3" s="221"/>
    </row>
    <row r="4" spans="1:15" ht="12.75">
      <c r="A4" s="217"/>
      <c r="B4" s="223"/>
      <c r="C4" s="224"/>
      <c r="D4" s="224"/>
      <c r="E4" s="224"/>
      <c r="F4" s="224"/>
      <c r="G4" s="224"/>
      <c r="H4" s="225"/>
      <c r="I4" s="224"/>
      <c r="J4" s="224"/>
      <c r="K4" s="224"/>
      <c r="L4" s="224"/>
      <c r="M4" s="224"/>
      <c r="N4" s="224"/>
      <c r="O4" s="224"/>
    </row>
    <row r="5" spans="1:15" ht="12.75">
      <c r="A5" s="217"/>
      <c r="B5" s="223" t="s">
        <v>228</v>
      </c>
      <c r="C5" s="224"/>
      <c r="D5" s="224"/>
      <c r="E5" s="224"/>
      <c r="F5" s="224"/>
      <c r="G5" s="224"/>
      <c r="H5" s="225"/>
      <c r="I5" s="224"/>
      <c r="J5" s="224"/>
      <c r="K5" s="224"/>
      <c r="L5" s="224"/>
      <c r="M5" s="224"/>
      <c r="N5" s="224"/>
      <c r="O5" s="224"/>
    </row>
    <row r="6" spans="1:15" ht="12.75">
      <c r="A6" s="217"/>
      <c r="B6" s="223" t="s">
        <v>229</v>
      </c>
      <c r="C6" s="224"/>
      <c r="D6" s="224"/>
      <c r="E6" s="224"/>
      <c r="F6" s="224"/>
      <c r="G6" s="224"/>
      <c r="H6" s="225"/>
      <c r="I6" s="224"/>
      <c r="J6" s="224"/>
      <c r="K6" s="224"/>
      <c r="L6" s="224"/>
      <c r="M6" s="224"/>
      <c r="N6" s="224"/>
      <c r="O6" s="224"/>
    </row>
    <row r="7" spans="1:15" ht="12.75">
      <c r="A7" s="217"/>
      <c r="B7" s="223" t="s">
        <v>230</v>
      </c>
      <c r="C7" s="224"/>
      <c r="D7" s="224"/>
      <c r="E7" s="224"/>
      <c r="F7" s="224"/>
      <c r="G7" s="224"/>
      <c r="H7" s="225"/>
      <c r="I7" s="224"/>
      <c r="J7" s="224"/>
      <c r="K7" s="224"/>
      <c r="L7" s="224"/>
      <c r="M7" s="224"/>
      <c r="N7" s="224"/>
      <c r="O7" s="224"/>
    </row>
    <row r="8" spans="1:15" ht="12.75">
      <c r="A8" s="217"/>
      <c r="B8" s="223" t="s">
        <v>231</v>
      </c>
      <c r="C8" s="224"/>
      <c r="D8" s="224"/>
      <c r="E8" s="224"/>
      <c r="F8" s="224"/>
      <c r="G8" s="224"/>
      <c r="H8" s="225"/>
      <c r="I8" s="224"/>
      <c r="J8" s="224"/>
      <c r="K8" s="224"/>
      <c r="L8" s="224"/>
      <c r="M8" s="224"/>
      <c r="N8" s="224"/>
      <c r="O8" s="224"/>
    </row>
    <row r="9" spans="1:15" ht="12.75">
      <c r="A9" s="217"/>
      <c r="B9" s="223" t="s">
        <v>232</v>
      </c>
      <c r="C9" s="224"/>
      <c r="D9" s="224"/>
      <c r="E9" s="224"/>
      <c r="F9" s="224"/>
      <c r="G9" s="224"/>
      <c r="H9" s="225"/>
      <c r="I9" s="224"/>
      <c r="J9" s="224"/>
      <c r="K9" s="224"/>
      <c r="L9" s="224"/>
      <c r="M9" s="224"/>
      <c r="N9" s="224"/>
      <c r="O9" s="224"/>
    </row>
    <row r="10" spans="1:15" ht="12.75">
      <c r="A10" s="217"/>
      <c r="B10" s="223" t="s">
        <v>233</v>
      </c>
      <c r="C10" s="224"/>
      <c r="D10" s="224"/>
      <c r="E10" s="224"/>
      <c r="F10" s="224"/>
      <c r="G10" s="224"/>
      <c r="H10" s="225"/>
      <c r="I10" s="224"/>
      <c r="J10" s="224"/>
      <c r="K10" s="224"/>
      <c r="L10" s="224"/>
      <c r="M10" s="224"/>
      <c r="N10" s="224"/>
      <c r="O10" s="224"/>
    </row>
    <row r="11" spans="1:15" ht="12.75">
      <c r="A11" s="217"/>
      <c r="B11" s="223" t="s">
        <v>234</v>
      </c>
      <c r="C11" s="224"/>
      <c r="D11" s="224"/>
      <c r="E11" s="224"/>
      <c r="F11" s="224"/>
      <c r="G11" s="224"/>
      <c r="H11" s="225"/>
      <c r="I11" s="224"/>
      <c r="J11" s="224"/>
      <c r="K11" s="224"/>
      <c r="L11" s="224"/>
      <c r="M11" s="224"/>
      <c r="N11" s="224"/>
      <c r="O11" s="224"/>
    </row>
    <row r="12" spans="1:15" ht="13.5" thickBot="1">
      <c r="A12" s="217"/>
      <c r="B12" s="224"/>
      <c r="C12" s="224"/>
      <c r="D12" s="224"/>
      <c r="E12" s="224"/>
      <c r="F12" s="224"/>
      <c r="G12" s="224"/>
      <c r="H12" s="225"/>
      <c r="I12" s="224"/>
      <c r="J12" s="224"/>
      <c r="K12" s="224"/>
      <c r="L12" s="224"/>
      <c r="M12" s="224"/>
      <c r="N12" s="224"/>
      <c r="O12" s="226" t="s">
        <v>78</v>
      </c>
    </row>
    <row r="13" spans="1:15" ht="15.75" thickBot="1">
      <c r="A13" s="217"/>
      <c r="B13" s="227" t="s">
        <v>235</v>
      </c>
      <c r="C13" s="228" t="s">
        <v>236</v>
      </c>
      <c r="D13" s="228" t="s">
        <v>237</v>
      </c>
      <c r="E13" s="228" t="s">
        <v>238</v>
      </c>
      <c r="F13" s="228" t="s">
        <v>239</v>
      </c>
      <c r="G13" s="228" t="s">
        <v>240</v>
      </c>
      <c r="H13" s="229" t="s">
        <v>241</v>
      </c>
      <c r="I13" s="228" t="s">
        <v>242</v>
      </c>
      <c r="J13" s="228" t="s">
        <v>243</v>
      </c>
      <c r="K13" s="228" t="s">
        <v>244</v>
      </c>
      <c r="L13" s="228" t="s">
        <v>245</v>
      </c>
      <c r="M13" s="228" t="s">
        <v>246</v>
      </c>
      <c r="N13" s="228" t="s">
        <v>247</v>
      </c>
      <c r="O13" s="228" t="s">
        <v>248</v>
      </c>
    </row>
    <row r="14" spans="1:15" ht="12.75">
      <c r="A14" s="217"/>
      <c r="B14" s="230" t="s">
        <v>249</v>
      </c>
      <c r="C14" s="231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</row>
    <row r="15" spans="1:15" ht="12.75">
      <c r="A15" s="217"/>
      <c r="B15" s="233" t="s">
        <v>250</v>
      </c>
      <c r="C15" s="234">
        <v>292352</v>
      </c>
      <c r="D15" s="235">
        <v>1523839</v>
      </c>
      <c r="E15" s="235">
        <v>5041383</v>
      </c>
      <c r="F15" s="235">
        <v>1948288</v>
      </c>
      <c r="G15" s="235">
        <v>260842</v>
      </c>
      <c r="H15" s="235">
        <v>86507</v>
      </c>
      <c r="I15" s="235">
        <v>8254</v>
      </c>
      <c r="J15" s="235">
        <v>3060</v>
      </c>
      <c r="K15" s="235">
        <v>2090</v>
      </c>
      <c r="L15" s="235">
        <v>2088347</v>
      </c>
      <c r="M15" s="235">
        <v>88597</v>
      </c>
      <c r="N15" s="235">
        <v>9166615</v>
      </c>
      <c r="O15" s="235">
        <v>9166615</v>
      </c>
    </row>
    <row r="16" spans="1:15" ht="12.75">
      <c r="A16" s="217"/>
      <c r="B16" s="236" t="s">
        <v>251</v>
      </c>
      <c r="C16" s="234">
        <v>286097</v>
      </c>
      <c r="D16" s="235">
        <v>1542587</v>
      </c>
      <c r="E16" s="235">
        <v>5109507</v>
      </c>
      <c r="F16" s="235">
        <v>1975553</v>
      </c>
      <c r="G16" s="235">
        <v>238367</v>
      </c>
      <c r="H16" s="235">
        <v>90025</v>
      </c>
      <c r="I16" s="235">
        <v>10806</v>
      </c>
      <c r="J16" s="235">
        <v>7490</v>
      </c>
      <c r="K16" s="235">
        <v>2090</v>
      </c>
      <c r="L16" s="235">
        <v>2085347</v>
      </c>
      <c r="M16" s="235">
        <v>92115</v>
      </c>
      <c r="N16" s="235">
        <v>9262522</v>
      </c>
      <c r="O16" s="235">
        <v>9262522</v>
      </c>
    </row>
    <row r="17" spans="1:15" ht="12.75">
      <c r="A17" s="217"/>
      <c r="B17" s="237" t="s">
        <v>252</v>
      </c>
      <c r="C17" s="234">
        <v>221874.59</v>
      </c>
      <c r="D17" s="235">
        <v>1000487.23</v>
      </c>
      <c r="E17" s="235">
        <v>3022930.69</v>
      </c>
      <c r="F17" s="235">
        <v>1129122.83</v>
      </c>
      <c r="G17" s="235">
        <v>164246.45</v>
      </c>
      <c r="H17" s="235">
        <v>40710.91</v>
      </c>
      <c r="I17" s="235">
        <v>7444.25</v>
      </c>
      <c r="J17" s="235">
        <v>6085.64</v>
      </c>
      <c r="K17" s="235">
        <v>904.2</v>
      </c>
      <c r="L17" s="235">
        <v>1400138.16</v>
      </c>
      <c r="M17" s="235">
        <v>41615.11</v>
      </c>
      <c r="N17" s="235">
        <v>5593806.79</v>
      </c>
      <c r="O17" s="238">
        <v>5593806.79</v>
      </c>
    </row>
    <row r="18" spans="1:15" ht="12.75">
      <c r="A18" s="217"/>
      <c r="B18" s="239" t="s">
        <v>253</v>
      </c>
      <c r="C18" s="240">
        <v>77.5522</v>
      </c>
      <c r="D18" s="241">
        <v>64.8578</v>
      </c>
      <c r="E18" s="241">
        <v>59.1629</v>
      </c>
      <c r="F18" s="241">
        <v>57.1548</v>
      </c>
      <c r="G18" s="241">
        <v>68.9049</v>
      </c>
      <c r="H18" s="241">
        <v>45.2218</v>
      </c>
      <c r="I18" s="241">
        <v>68.89</v>
      </c>
      <c r="J18" s="241">
        <v>81.2502</v>
      </c>
      <c r="K18" s="241">
        <v>43.2632</v>
      </c>
      <c r="L18" s="241">
        <v>67.1417</v>
      </c>
      <c r="M18" s="241">
        <v>45.1773</v>
      </c>
      <c r="N18" s="241">
        <v>60.3918</v>
      </c>
      <c r="O18" s="241">
        <v>60.3918</v>
      </c>
    </row>
    <row r="19" spans="1:15" ht="12.75">
      <c r="A19" s="217"/>
      <c r="B19" s="230" t="s">
        <v>254</v>
      </c>
      <c r="C19" s="242">
        <v>0</v>
      </c>
      <c r="D19" s="242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  <c r="L19" s="242">
        <v>0</v>
      </c>
      <c r="M19" s="242">
        <v>0</v>
      </c>
      <c r="N19" s="242">
        <v>0</v>
      </c>
      <c r="O19" s="242">
        <v>0</v>
      </c>
    </row>
    <row r="20" spans="1:15" ht="12.75">
      <c r="A20" s="217"/>
      <c r="B20" s="233" t="s">
        <v>250</v>
      </c>
      <c r="C20" s="235">
        <v>113702</v>
      </c>
      <c r="D20" s="235">
        <v>279569</v>
      </c>
      <c r="E20" s="235">
        <v>1488402</v>
      </c>
      <c r="F20" s="235">
        <v>572777</v>
      </c>
      <c r="G20" s="235">
        <v>75350</v>
      </c>
      <c r="H20" s="235">
        <v>13257</v>
      </c>
      <c r="I20" s="235">
        <v>12934</v>
      </c>
      <c r="J20" s="235">
        <v>8600</v>
      </c>
      <c r="K20" s="235">
        <v>900</v>
      </c>
      <c r="L20" s="235">
        <v>490155</v>
      </c>
      <c r="M20" s="235">
        <v>14157</v>
      </c>
      <c r="N20" s="235">
        <v>2565491</v>
      </c>
      <c r="O20" s="235">
        <v>2565491</v>
      </c>
    </row>
    <row r="21" spans="1:15" ht="12.75">
      <c r="A21" s="217"/>
      <c r="B21" s="236" t="s">
        <v>251</v>
      </c>
      <c r="C21" s="235">
        <v>112802</v>
      </c>
      <c r="D21" s="235">
        <v>279469</v>
      </c>
      <c r="E21" s="235">
        <v>1512732</v>
      </c>
      <c r="F21" s="235">
        <v>582074</v>
      </c>
      <c r="G21" s="235">
        <v>75350</v>
      </c>
      <c r="H21" s="235">
        <v>15257</v>
      </c>
      <c r="I21" s="235">
        <v>14338</v>
      </c>
      <c r="J21" s="235">
        <v>6196</v>
      </c>
      <c r="K21" s="235">
        <v>900</v>
      </c>
      <c r="L21" s="235">
        <v>488155</v>
      </c>
      <c r="M21" s="235">
        <v>16157</v>
      </c>
      <c r="N21" s="235">
        <v>2599118</v>
      </c>
      <c r="O21" s="235">
        <v>2599118</v>
      </c>
    </row>
    <row r="22" spans="1:15" ht="12.75">
      <c r="A22" s="217"/>
      <c r="B22" s="237" t="s">
        <v>255</v>
      </c>
      <c r="C22" s="235">
        <v>57359.53</v>
      </c>
      <c r="D22" s="235">
        <v>145097.3</v>
      </c>
      <c r="E22" s="235">
        <v>940474.67</v>
      </c>
      <c r="F22" s="235">
        <v>354322.25</v>
      </c>
      <c r="G22" s="235">
        <v>50079.25</v>
      </c>
      <c r="H22" s="235">
        <v>8756.96</v>
      </c>
      <c r="I22" s="235">
        <v>9267.35</v>
      </c>
      <c r="J22" s="235">
        <v>1313.56</v>
      </c>
      <c r="K22" s="235">
        <v>498.3</v>
      </c>
      <c r="L22" s="235">
        <v>263116.99</v>
      </c>
      <c r="M22" s="235">
        <v>9255.26</v>
      </c>
      <c r="N22" s="235">
        <v>1567169.17</v>
      </c>
      <c r="O22" s="238">
        <v>1567169.17</v>
      </c>
    </row>
    <row r="23" spans="1:15" ht="12.75">
      <c r="A23" s="217"/>
      <c r="B23" s="239" t="s">
        <v>256</v>
      </c>
      <c r="C23" s="241">
        <v>50.8497</v>
      </c>
      <c r="D23" s="241">
        <v>51.9189</v>
      </c>
      <c r="E23" s="241">
        <v>62.1706</v>
      </c>
      <c r="F23" s="241">
        <v>60.8724</v>
      </c>
      <c r="G23" s="241">
        <v>66.4622</v>
      </c>
      <c r="H23" s="241">
        <v>57.3963</v>
      </c>
      <c r="I23" s="241">
        <v>64.6349</v>
      </c>
      <c r="J23" s="241">
        <v>21.2001</v>
      </c>
      <c r="K23" s="241">
        <v>55.3667</v>
      </c>
      <c r="L23" s="241">
        <v>53.9003</v>
      </c>
      <c r="M23" s="241">
        <v>57.2833</v>
      </c>
      <c r="N23" s="241">
        <v>60.2962</v>
      </c>
      <c r="O23" s="241">
        <v>60.2962</v>
      </c>
    </row>
    <row r="24" spans="1:15" ht="12.75">
      <c r="A24" s="217"/>
      <c r="B24" s="230" t="s">
        <v>257</v>
      </c>
      <c r="C24" s="242">
        <v>0</v>
      </c>
      <c r="D24" s="242">
        <v>0</v>
      </c>
      <c r="E24" s="242">
        <v>0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0</v>
      </c>
    </row>
    <row r="25" spans="1:15" ht="12.75">
      <c r="A25" s="217"/>
      <c r="B25" s="233" t="s">
        <v>250</v>
      </c>
      <c r="C25" s="235">
        <v>68379</v>
      </c>
      <c r="D25" s="235">
        <v>167674</v>
      </c>
      <c r="E25" s="235">
        <v>689435</v>
      </c>
      <c r="F25" s="235">
        <v>263559</v>
      </c>
      <c r="G25" s="235">
        <v>37823</v>
      </c>
      <c r="H25" s="235">
        <v>4059</v>
      </c>
      <c r="I25" s="235">
        <v>7069</v>
      </c>
      <c r="J25" s="235">
        <v>500</v>
      </c>
      <c r="K25" s="235">
        <v>650</v>
      </c>
      <c r="L25" s="235">
        <v>281445</v>
      </c>
      <c r="M25" s="235">
        <v>4709</v>
      </c>
      <c r="N25" s="235">
        <v>1239148</v>
      </c>
      <c r="O25" s="235">
        <v>1239148</v>
      </c>
    </row>
    <row r="26" spans="1:15" ht="12.75">
      <c r="A26" s="217"/>
      <c r="B26" s="236" t="s">
        <v>251</v>
      </c>
      <c r="C26" s="235">
        <v>74009</v>
      </c>
      <c r="D26" s="235">
        <v>157924</v>
      </c>
      <c r="E26" s="235">
        <v>694301</v>
      </c>
      <c r="F26" s="235">
        <v>266590</v>
      </c>
      <c r="G26" s="235">
        <v>37823</v>
      </c>
      <c r="H26" s="235">
        <v>10679</v>
      </c>
      <c r="I26" s="235">
        <v>6009</v>
      </c>
      <c r="J26" s="235">
        <v>150</v>
      </c>
      <c r="K26" s="235">
        <v>650</v>
      </c>
      <c r="L26" s="235">
        <v>275915</v>
      </c>
      <c r="M26" s="235">
        <v>11329</v>
      </c>
      <c r="N26" s="235">
        <v>1248135</v>
      </c>
      <c r="O26" s="235">
        <v>1248135</v>
      </c>
    </row>
    <row r="27" spans="1:15" ht="12.75">
      <c r="A27" s="217"/>
      <c r="B27" s="237" t="s">
        <v>255</v>
      </c>
      <c r="C27" s="235">
        <v>39193.1</v>
      </c>
      <c r="D27" s="235">
        <v>80085.88</v>
      </c>
      <c r="E27" s="235">
        <v>433860.39</v>
      </c>
      <c r="F27" s="235">
        <v>165988.87</v>
      </c>
      <c r="G27" s="235">
        <v>25089.33</v>
      </c>
      <c r="H27" s="235">
        <v>8815.18</v>
      </c>
      <c r="I27" s="235">
        <v>3208.95</v>
      </c>
      <c r="J27" s="235">
        <v>135</v>
      </c>
      <c r="K27" s="235">
        <v>333.3</v>
      </c>
      <c r="L27" s="235">
        <v>147712.26</v>
      </c>
      <c r="M27" s="235">
        <v>9148.48</v>
      </c>
      <c r="N27" s="235">
        <v>756710</v>
      </c>
      <c r="O27" s="238">
        <v>756710</v>
      </c>
    </row>
    <row r="28" spans="1:15" ht="12.75">
      <c r="A28" s="217"/>
      <c r="B28" s="239" t="s">
        <v>256</v>
      </c>
      <c r="C28" s="241">
        <v>52.9572</v>
      </c>
      <c r="D28" s="241">
        <v>50.7117</v>
      </c>
      <c r="E28" s="241">
        <v>62.4888</v>
      </c>
      <c r="F28" s="241">
        <v>62.2637</v>
      </c>
      <c r="G28" s="241">
        <v>66.3335</v>
      </c>
      <c r="H28" s="241">
        <v>82.5469</v>
      </c>
      <c r="I28" s="241">
        <v>53.4024</v>
      </c>
      <c r="J28" s="241">
        <v>90</v>
      </c>
      <c r="K28" s="241">
        <v>51.2769</v>
      </c>
      <c r="L28" s="241">
        <v>53.5354</v>
      </c>
      <c r="M28" s="241">
        <v>80.7528</v>
      </c>
      <c r="N28" s="241">
        <v>60.6273</v>
      </c>
      <c r="O28" s="241">
        <v>60.6273</v>
      </c>
    </row>
    <row r="29" spans="1:15" ht="12.75">
      <c r="A29" s="217"/>
      <c r="B29" s="230" t="s">
        <v>258</v>
      </c>
      <c r="C29" s="242">
        <v>0</v>
      </c>
      <c r="D29" s="242">
        <v>0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</row>
    <row r="30" spans="1:15" ht="12.75">
      <c r="A30" s="217"/>
      <c r="B30" s="233" t="s">
        <v>250</v>
      </c>
      <c r="C30" s="235">
        <v>53132</v>
      </c>
      <c r="D30" s="235">
        <v>247240</v>
      </c>
      <c r="E30" s="235">
        <v>813402</v>
      </c>
      <c r="F30" s="235">
        <v>313630</v>
      </c>
      <c r="G30" s="235">
        <v>45477</v>
      </c>
      <c r="H30" s="235">
        <v>12430</v>
      </c>
      <c r="I30" s="235">
        <v>4796</v>
      </c>
      <c r="J30" s="235">
        <v>278</v>
      </c>
      <c r="K30" s="235">
        <v>0</v>
      </c>
      <c r="L30" s="235">
        <v>350923</v>
      </c>
      <c r="M30" s="235">
        <v>12430</v>
      </c>
      <c r="N30" s="235">
        <v>1490385</v>
      </c>
      <c r="O30" s="235">
        <v>1490385</v>
      </c>
    </row>
    <row r="31" spans="1:15" ht="12.75">
      <c r="A31" s="217"/>
      <c r="B31" s="236" t="s">
        <v>251</v>
      </c>
      <c r="C31" s="235">
        <v>53337</v>
      </c>
      <c r="D31" s="235">
        <v>246035</v>
      </c>
      <c r="E31" s="235">
        <v>823134</v>
      </c>
      <c r="F31" s="235">
        <v>317352</v>
      </c>
      <c r="G31" s="235">
        <v>45477</v>
      </c>
      <c r="H31" s="235">
        <v>12430</v>
      </c>
      <c r="I31" s="235">
        <v>5796</v>
      </c>
      <c r="J31" s="235">
        <v>278</v>
      </c>
      <c r="K31" s="235">
        <v>0</v>
      </c>
      <c r="L31" s="235">
        <v>350923</v>
      </c>
      <c r="M31" s="235">
        <v>12430</v>
      </c>
      <c r="N31" s="235">
        <v>1503839</v>
      </c>
      <c r="O31" s="235">
        <v>1503839</v>
      </c>
    </row>
    <row r="32" spans="1:15" ht="12.75">
      <c r="A32" s="217"/>
      <c r="B32" s="237" t="s">
        <v>255</v>
      </c>
      <c r="C32" s="235">
        <v>29285.34</v>
      </c>
      <c r="D32" s="235">
        <v>144336.91</v>
      </c>
      <c r="E32" s="235">
        <v>512184.33</v>
      </c>
      <c r="F32" s="235">
        <v>196836.13</v>
      </c>
      <c r="G32" s="235">
        <v>28256.81</v>
      </c>
      <c r="H32" s="235">
        <v>3478.66</v>
      </c>
      <c r="I32" s="235">
        <v>5324.05</v>
      </c>
      <c r="J32" s="235">
        <v>261.12</v>
      </c>
      <c r="K32" s="235">
        <v>0</v>
      </c>
      <c r="L32" s="235">
        <v>207464.23</v>
      </c>
      <c r="M32" s="235">
        <v>3478.66</v>
      </c>
      <c r="N32" s="235">
        <v>919963.35</v>
      </c>
      <c r="O32" s="238">
        <v>919963.35</v>
      </c>
    </row>
    <row r="33" spans="1:15" ht="12.75">
      <c r="A33" s="217"/>
      <c r="B33" s="239" t="s">
        <v>256</v>
      </c>
      <c r="C33" s="241">
        <v>54.9062</v>
      </c>
      <c r="D33" s="241">
        <v>58.6652</v>
      </c>
      <c r="E33" s="241">
        <v>62.2237</v>
      </c>
      <c r="F33" s="241">
        <v>62.0245</v>
      </c>
      <c r="G33" s="241">
        <v>62.1343</v>
      </c>
      <c r="H33" s="241">
        <v>27.986</v>
      </c>
      <c r="I33" s="241">
        <v>91.8573</v>
      </c>
      <c r="J33" s="241">
        <v>93.9281</v>
      </c>
      <c r="K33" s="241">
        <v>0</v>
      </c>
      <c r="L33" s="241">
        <v>59.1196</v>
      </c>
      <c r="M33" s="241">
        <v>27.986</v>
      </c>
      <c r="N33" s="241">
        <v>61.1743</v>
      </c>
      <c r="O33" s="241">
        <v>61.1743</v>
      </c>
    </row>
    <row r="34" spans="1:15" ht="12.75">
      <c r="A34" s="217"/>
      <c r="B34" s="230" t="s">
        <v>259</v>
      </c>
      <c r="C34" s="242">
        <v>0</v>
      </c>
      <c r="D34" s="242">
        <v>0</v>
      </c>
      <c r="E34" s="242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</row>
    <row r="35" spans="1:15" ht="12.75">
      <c r="A35" s="217"/>
      <c r="B35" s="233" t="s">
        <v>250</v>
      </c>
      <c r="C35" s="235">
        <v>28814</v>
      </c>
      <c r="D35" s="235">
        <v>262573</v>
      </c>
      <c r="E35" s="235">
        <v>857353</v>
      </c>
      <c r="F35" s="235">
        <v>330264</v>
      </c>
      <c r="G35" s="235">
        <v>41146</v>
      </c>
      <c r="H35" s="235">
        <v>11165</v>
      </c>
      <c r="I35" s="235">
        <v>730</v>
      </c>
      <c r="J35" s="235">
        <v>1000</v>
      </c>
      <c r="K35" s="235">
        <v>0</v>
      </c>
      <c r="L35" s="235">
        <v>334263</v>
      </c>
      <c r="M35" s="235">
        <v>11165</v>
      </c>
      <c r="N35" s="235">
        <v>1533045</v>
      </c>
      <c r="O35" s="235">
        <v>1533045</v>
      </c>
    </row>
    <row r="36" spans="1:15" ht="12.75">
      <c r="A36" s="217"/>
      <c r="B36" s="236" t="s">
        <v>251</v>
      </c>
      <c r="C36" s="235">
        <v>29952</v>
      </c>
      <c r="D36" s="235">
        <v>259732</v>
      </c>
      <c r="E36" s="235">
        <v>862219</v>
      </c>
      <c r="F36" s="235">
        <v>332127</v>
      </c>
      <c r="G36" s="235">
        <v>41146</v>
      </c>
      <c r="H36" s="235">
        <v>12165</v>
      </c>
      <c r="I36" s="235">
        <v>1433</v>
      </c>
      <c r="J36" s="235">
        <v>1000</v>
      </c>
      <c r="K36" s="235">
        <v>0</v>
      </c>
      <c r="L36" s="235">
        <v>333263</v>
      </c>
      <c r="M36" s="235">
        <v>12165</v>
      </c>
      <c r="N36" s="235">
        <v>1539774</v>
      </c>
      <c r="O36" s="235">
        <v>1539774</v>
      </c>
    </row>
    <row r="37" spans="1:15" ht="12.75">
      <c r="A37" s="217"/>
      <c r="B37" s="237" t="s">
        <v>255</v>
      </c>
      <c r="C37" s="235">
        <v>12387.98</v>
      </c>
      <c r="D37" s="235">
        <v>160314.18</v>
      </c>
      <c r="E37" s="235">
        <v>532544.66</v>
      </c>
      <c r="F37" s="235">
        <v>198548.48</v>
      </c>
      <c r="G37" s="235">
        <v>28336.95</v>
      </c>
      <c r="H37" s="235">
        <v>6390.59</v>
      </c>
      <c r="I37" s="235">
        <v>1174.92</v>
      </c>
      <c r="J37" s="235">
        <v>2.45</v>
      </c>
      <c r="K37" s="235">
        <v>0</v>
      </c>
      <c r="L37" s="235">
        <v>202216.48</v>
      </c>
      <c r="M37" s="235">
        <v>6390.59</v>
      </c>
      <c r="N37" s="235">
        <v>939700.21</v>
      </c>
      <c r="O37" s="238">
        <v>939700.21</v>
      </c>
    </row>
    <row r="38" spans="1:15" ht="12.75">
      <c r="A38" s="217"/>
      <c r="B38" s="239" t="s">
        <v>256</v>
      </c>
      <c r="C38" s="241">
        <v>41.3594</v>
      </c>
      <c r="D38" s="241">
        <v>61.7229</v>
      </c>
      <c r="E38" s="241">
        <v>61.7644</v>
      </c>
      <c r="F38" s="241">
        <v>59.7809</v>
      </c>
      <c r="G38" s="241">
        <v>68.8693</v>
      </c>
      <c r="H38" s="241">
        <v>52.5326</v>
      </c>
      <c r="I38" s="241">
        <v>81.9902</v>
      </c>
      <c r="J38" s="241">
        <v>0.245</v>
      </c>
      <c r="K38" s="241">
        <v>0</v>
      </c>
      <c r="L38" s="241">
        <v>60.6777</v>
      </c>
      <c r="M38" s="241">
        <v>52.5326</v>
      </c>
      <c r="N38" s="241">
        <v>61.0285</v>
      </c>
      <c r="O38" s="241">
        <v>61.0285</v>
      </c>
    </row>
    <row r="39" spans="1:15" ht="12.75">
      <c r="A39" s="217"/>
      <c r="B39" s="230" t="s">
        <v>260</v>
      </c>
      <c r="C39" s="242">
        <v>0</v>
      </c>
      <c r="D39" s="242">
        <v>0</v>
      </c>
      <c r="E39" s="242">
        <v>0</v>
      </c>
      <c r="F39" s="242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</row>
    <row r="40" spans="1:15" ht="12.75">
      <c r="A40" s="217"/>
      <c r="B40" s="233" t="s">
        <v>250</v>
      </c>
      <c r="C40" s="235">
        <v>101245</v>
      </c>
      <c r="D40" s="235">
        <v>209628</v>
      </c>
      <c r="E40" s="235">
        <v>1210104</v>
      </c>
      <c r="F40" s="235">
        <v>467803</v>
      </c>
      <c r="G40" s="235">
        <v>65282</v>
      </c>
      <c r="H40" s="235">
        <v>20674</v>
      </c>
      <c r="I40" s="235">
        <v>5911</v>
      </c>
      <c r="J40" s="235">
        <v>2300</v>
      </c>
      <c r="K40" s="235">
        <v>0</v>
      </c>
      <c r="L40" s="235">
        <v>384366</v>
      </c>
      <c r="M40" s="235">
        <v>20674</v>
      </c>
      <c r="N40" s="235">
        <v>2082947</v>
      </c>
      <c r="O40" s="235">
        <v>2082947</v>
      </c>
    </row>
    <row r="41" spans="1:15" ht="12.75">
      <c r="A41" s="217"/>
      <c r="B41" s="236" t="s">
        <v>251</v>
      </c>
      <c r="C41" s="235">
        <v>97187</v>
      </c>
      <c r="D41" s="235">
        <v>209902</v>
      </c>
      <c r="E41" s="235">
        <v>1210104</v>
      </c>
      <c r="F41" s="235">
        <v>467803</v>
      </c>
      <c r="G41" s="235">
        <v>65282</v>
      </c>
      <c r="H41" s="235">
        <v>20674</v>
      </c>
      <c r="I41" s="235">
        <v>9638</v>
      </c>
      <c r="J41" s="235">
        <v>2357</v>
      </c>
      <c r="K41" s="235">
        <v>0</v>
      </c>
      <c r="L41" s="235">
        <v>384366</v>
      </c>
      <c r="M41" s="235">
        <v>20674</v>
      </c>
      <c r="N41" s="235">
        <v>2082947</v>
      </c>
      <c r="O41" s="235">
        <v>2082947</v>
      </c>
    </row>
    <row r="42" spans="1:15" ht="12.75">
      <c r="A42" s="217"/>
      <c r="B42" s="237" t="s">
        <v>255</v>
      </c>
      <c r="C42" s="235">
        <v>61371.95</v>
      </c>
      <c r="D42" s="235">
        <v>124598.99</v>
      </c>
      <c r="E42" s="235">
        <v>762229.7</v>
      </c>
      <c r="F42" s="235">
        <v>292075.5</v>
      </c>
      <c r="G42" s="235">
        <v>39214.13</v>
      </c>
      <c r="H42" s="235">
        <v>7579.14</v>
      </c>
      <c r="I42" s="235">
        <v>6671.65</v>
      </c>
      <c r="J42" s="235">
        <v>1033.85</v>
      </c>
      <c r="K42" s="235">
        <v>0</v>
      </c>
      <c r="L42" s="235">
        <v>232890.57</v>
      </c>
      <c r="M42" s="235">
        <v>7579.14</v>
      </c>
      <c r="N42" s="235">
        <v>1294774.91</v>
      </c>
      <c r="O42" s="238">
        <v>1294774.91</v>
      </c>
    </row>
    <row r="43" spans="1:15" ht="12.75">
      <c r="A43" s="217"/>
      <c r="B43" s="239" t="s">
        <v>256</v>
      </c>
      <c r="C43" s="241">
        <v>63.1483</v>
      </c>
      <c r="D43" s="241">
        <v>59.3606</v>
      </c>
      <c r="E43" s="241">
        <v>62.9888</v>
      </c>
      <c r="F43" s="241">
        <v>62.4356</v>
      </c>
      <c r="G43" s="241">
        <v>60.0688</v>
      </c>
      <c r="H43" s="241">
        <v>36.6602</v>
      </c>
      <c r="I43" s="241">
        <v>69.2223</v>
      </c>
      <c r="J43" s="241">
        <v>43.863</v>
      </c>
      <c r="K43" s="241">
        <v>0</v>
      </c>
      <c r="L43" s="241">
        <v>60.5908</v>
      </c>
      <c r="M43" s="241">
        <v>36.6602</v>
      </c>
      <c r="N43" s="241">
        <v>62.1607</v>
      </c>
      <c r="O43" s="241">
        <v>62.1607</v>
      </c>
    </row>
    <row r="44" spans="1:15" ht="12.75">
      <c r="A44" s="217"/>
      <c r="B44" s="230" t="s">
        <v>261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0</v>
      </c>
      <c r="O44" s="242">
        <v>0</v>
      </c>
    </row>
    <row r="45" spans="1:15" ht="12.75">
      <c r="A45" s="217"/>
      <c r="B45" s="233" t="s">
        <v>250</v>
      </c>
      <c r="C45" s="235">
        <v>83618</v>
      </c>
      <c r="D45" s="235">
        <v>191856</v>
      </c>
      <c r="E45" s="235">
        <v>1093480</v>
      </c>
      <c r="F45" s="235">
        <v>422809</v>
      </c>
      <c r="G45" s="235">
        <v>56316</v>
      </c>
      <c r="H45" s="235">
        <v>15239</v>
      </c>
      <c r="I45" s="235">
        <v>11810</v>
      </c>
      <c r="J45" s="235">
        <v>5300</v>
      </c>
      <c r="K45" s="235">
        <v>900</v>
      </c>
      <c r="L45" s="235">
        <v>348900</v>
      </c>
      <c r="M45" s="235">
        <v>16139</v>
      </c>
      <c r="N45" s="235">
        <v>1881328</v>
      </c>
      <c r="O45" s="235">
        <v>1881328</v>
      </c>
    </row>
    <row r="46" spans="1:15" ht="12.75">
      <c r="A46" s="217"/>
      <c r="B46" s="236" t="s">
        <v>251</v>
      </c>
      <c r="C46" s="235">
        <v>85568</v>
      </c>
      <c r="D46" s="235">
        <v>194531</v>
      </c>
      <c r="E46" s="235">
        <v>1098346</v>
      </c>
      <c r="F46" s="235">
        <v>424672</v>
      </c>
      <c r="G46" s="235">
        <v>56316</v>
      </c>
      <c r="H46" s="235">
        <v>15239</v>
      </c>
      <c r="I46" s="235">
        <v>10185</v>
      </c>
      <c r="J46" s="235">
        <v>5300</v>
      </c>
      <c r="K46" s="235">
        <v>900</v>
      </c>
      <c r="L46" s="235">
        <v>351900</v>
      </c>
      <c r="M46" s="235">
        <v>16139</v>
      </c>
      <c r="N46" s="235">
        <v>1891057</v>
      </c>
      <c r="O46" s="235">
        <v>1891057</v>
      </c>
    </row>
    <row r="47" spans="1:15" ht="12.75">
      <c r="A47" s="217"/>
      <c r="B47" s="237" t="s">
        <v>255</v>
      </c>
      <c r="C47" s="235">
        <v>46604.15</v>
      </c>
      <c r="D47" s="235">
        <v>106606.18</v>
      </c>
      <c r="E47" s="235">
        <v>671590.76</v>
      </c>
      <c r="F47" s="235">
        <v>254548.04</v>
      </c>
      <c r="G47" s="235">
        <v>35315.37</v>
      </c>
      <c r="H47" s="235">
        <v>5050.83</v>
      </c>
      <c r="I47" s="235">
        <v>3267.51</v>
      </c>
      <c r="J47" s="235">
        <v>3590.33</v>
      </c>
      <c r="K47" s="235">
        <v>376.2</v>
      </c>
      <c r="L47" s="235">
        <v>195383.54</v>
      </c>
      <c r="M47" s="235">
        <v>5427.03</v>
      </c>
      <c r="N47" s="235">
        <v>1126949.37</v>
      </c>
      <c r="O47" s="238">
        <v>1126949.37</v>
      </c>
    </row>
    <row r="48" spans="1:15" ht="12.75">
      <c r="A48" s="217"/>
      <c r="B48" s="239" t="s">
        <v>256</v>
      </c>
      <c r="C48" s="241">
        <v>54.4645</v>
      </c>
      <c r="D48" s="241">
        <v>54.8016</v>
      </c>
      <c r="E48" s="241">
        <v>61.1456</v>
      </c>
      <c r="F48" s="241">
        <v>59.9399</v>
      </c>
      <c r="G48" s="241">
        <v>62.7093</v>
      </c>
      <c r="H48" s="241">
        <v>33.1441</v>
      </c>
      <c r="I48" s="241">
        <v>32.0816</v>
      </c>
      <c r="J48" s="241">
        <v>67.7421</v>
      </c>
      <c r="K48" s="241">
        <v>41.8</v>
      </c>
      <c r="L48" s="241">
        <v>55.5225</v>
      </c>
      <c r="M48" s="241">
        <v>33.6268</v>
      </c>
      <c r="N48" s="241">
        <v>59.5936</v>
      </c>
      <c r="O48" s="241">
        <v>59.5936</v>
      </c>
    </row>
    <row r="49" spans="1:15" ht="12.75">
      <c r="A49" s="217"/>
      <c r="B49" s="230" t="s">
        <v>262</v>
      </c>
      <c r="C49" s="242">
        <v>0</v>
      </c>
      <c r="D49" s="242">
        <v>0</v>
      </c>
      <c r="E49" s="242"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0</v>
      </c>
      <c r="O49" s="242">
        <v>0</v>
      </c>
    </row>
    <row r="50" spans="1:15" ht="12.75">
      <c r="A50" s="217"/>
      <c r="B50" s="233" t="s">
        <v>250</v>
      </c>
      <c r="C50" s="235">
        <v>31738</v>
      </c>
      <c r="D50" s="235">
        <v>300183</v>
      </c>
      <c r="E50" s="235">
        <v>971024</v>
      </c>
      <c r="F50" s="235">
        <v>372337</v>
      </c>
      <c r="G50" s="235">
        <v>49724</v>
      </c>
      <c r="H50" s="235">
        <v>7909</v>
      </c>
      <c r="I50" s="235">
        <v>8635</v>
      </c>
      <c r="J50" s="235">
        <v>2650</v>
      </c>
      <c r="K50" s="235">
        <v>0</v>
      </c>
      <c r="L50" s="235">
        <v>392930</v>
      </c>
      <c r="M50" s="235">
        <v>7909</v>
      </c>
      <c r="N50" s="235">
        <v>1744200</v>
      </c>
      <c r="O50" s="235">
        <v>1744200</v>
      </c>
    </row>
    <row r="51" spans="1:15" ht="12.75">
      <c r="A51" s="217"/>
      <c r="B51" s="236" t="s">
        <v>251</v>
      </c>
      <c r="C51" s="235">
        <v>36768</v>
      </c>
      <c r="D51" s="235">
        <v>305053</v>
      </c>
      <c r="E51" s="235">
        <v>971024</v>
      </c>
      <c r="F51" s="235">
        <v>372337</v>
      </c>
      <c r="G51" s="235">
        <v>49724</v>
      </c>
      <c r="H51" s="235">
        <v>7909</v>
      </c>
      <c r="I51" s="235">
        <v>6735</v>
      </c>
      <c r="J51" s="235">
        <v>2650</v>
      </c>
      <c r="K51" s="235">
        <v>0</v>
      </c>
      <c r="L51" s="235">
        <v>400930</v>
      </c>
      <c r="M51" s="235">
        <v>7909</v>
      </c>
      <c r="N51" s="235">
        <v>1752200</v>
      </c>
      <c r="O51" s="235">
        <v>1752200</v>
      </c>
    </row>
    <row r="52" spans="1:15" ht="12.75">
      <c r="A52" s="217"/>
      <c r="B52" s="237" t="s">
        <v>255</v>
      </c>
      <c r="C52" s="235">
        <v>18785.85</v>
      </c>
      <c r="D52" s="235">
        <v>211176.96</v>
      </c>
      <c r="E52" s="235">
        <v>620127.97</v>
      </c>
      <c r="F52" s="235">
        <v>235248.03</v>
      </c>
      <c r="G52" s="235">
        <v>31957.67</v>
      </c>
      <c r="H52" s="235">
        <v>4860.92</v>
      </c>
      <c r="I52" s="235">
        <v>3516.78</v>
      </c>
      <c r="J52" s="235">
        <v>1537.53</v>
      </c>
      <c r="K52" s="235">
        <v>0</v>
      </c>
      <c r="L52" s="235">
        <v>266974.79</v>
      </c>
      <c r="M52" s="235">
        <v>4860.92</v>
      </c>
      <c r="N52" s="235">
        <v>1127211.71</v>
      </c>
      <c r="O52" s="238">
        <v>1127211.71</v>
      </c>
    </row>
    <row r="53" spans="1:15" ht="12.75">
      <c r="A53" s="217"/>
      <c r="B53" s="239" t="s">
        <v>256</v>
      </c>
      <c r="C53" s="241">
        <v>51.0929</v>
      </c>
      <c r="D53" s="241">
        <v>69.2263</v>
      </c>
      <c r="E53" s="241">
        <v>63.8633</v>
      </c>
      <c r="F53" s="241">
        <v>63.1815</v>
      </c>
      <c r="G53" s="241">
        <v>64.2701</v>
      </c>
      <c r="H53" s="241">
        <v>61.4606</v>
      </c>
      <c r="I53" s="241">
        <v>52.2165</v>
      </c>
      <c r="J53" s="241">
        <v>58.02</v>
      </c>
      <c r="K53" s="241">
        <v>0</v>
      </c>
      <c r="L53" s="241">
        <v>66.5889</v>
      </c>
      <c r="M53" s="241">
        <v>61.4606</v>
      </c>
      <c r="N53" s="241">
        <v>64.3312</v>
      </c>
      <c r="O53" s="241">
        <v>64.3312</v>
      </c>
    </row>
    <row r="54" spans="1:15" ht="12.75">
      <c r="A54" s="217"/>
      <c r="B54" s="230" t="s">
        <v>263</v>
      </c>
      <c r="C54" s="242">
        <v>0</v>
      </c>
      <c r="D54" s="242">
        <v>0</v>
      </c>
      <c r="E54" s="242">
        <v>0</v>
      </c>
      <c r="F54" s="242">
        <v>0</v>
      </c>
      <c r="G54" s="242">
        <v>0</v>
      </c>
      <c r="H54" s="242">
        <v>0</v>
      </c>
      <c r="I54" s="242">
        <v>0</v>
      </c>
      <c r="J54" s="242">
        <v>0</v>
      </c>
      <c r="K54" s="242">
        <v>0</v>
      </c>
      <c r="L54" s="242">
        <v>0</v>
      </c>
      <c r="M54" s="242">
        <v>0</v>
      </c>
      <c r="N54" s="242">
        <v>0</v>
      </c>
      <c r="O54" s="242">
        <v>0</v>
      </c>
    </row>
    <row r="55" spans="1:15" ht="12.75">
      <c r="A55" s="217"/>
      <c r="B55" s="233" t="s">
        <v>250</v>
      </c>
      <c r="C55" s="235">
        <v>98270</v>
      </c>
      <c r="D55" s="235">
        <v>185183</v>
      </c>
      <c r="E55" s="235">
        <v>1285404</v>
      </c>
      <c r="F55" s="235">
        <v>495730</v>
      </c>
      <c r="G55" s="235">
        <v>71811</v>
      </c>
      <c r="H55" s="235">
        <v>18535</v>
      </c>
      <c r="I55" s="235">
        <v>3565</v>
      </c>
      <c r="J55" s="235">
        <v>2790</v>
      </c>
      <c r="K55" s="235">
        <v>1000</v>
      </c>
      <c r="L55" s="235">
        <v>361619</v>
      </c>
      <c r="M55" s="235">
        <v>19535</v>
      </c>
      <c r="N55" s="235">
        <v>2162288</v>
      </c>
      <c r="O55" s="235">
        <v>2162288</v>
      </c>
    </row>
    <row r="56" spans="1:15" ht="12.75">
      <c r="A56" s="217"/>
      <c r="B56" s="236" t="s">
        <v>251</v>
      </c>
      <c r="C56" s="235">
        <v>98438</v>
      </c>
      <c r="D56" s="235">
        <v>185655</v>
      </c>
      <c r="E56" s="235">
        <v>1304868</v>
      </c>
      <c r="F56" s="235">
        <v>504179</v>
      </c>
      <c r="G56" s="235">
        <v>70243</v>
      </c>
      <c r="H56" s="235">
        <v>21398</v>
      </c>
      <c r="I56" s="235">
        <v>3671</v>
      </c>
      <c r="J56" s="235">
        <v>3612</v>
      </c>
      <c r="K56" s="235">
        <v>1000</v>
      </c>
      <c r="L56" s="235">
        <v>361619</v>
      </c>
      <c r="M56" s="235">
        <v>22398</v>
      </c>
      <c r="N56" s="235">
        <v>2193064</v>
      </c>
      <c r="O56" s="235">
        <v>2193064</v>
      </c>
    </row>
    <row r="57" spans="1:15" ht="12.75">
      <c r="A57" s="217"/>
      <c r="B57" s="237" t="s">
        <v>255</v>
      </c>
      <c r="C57" s="235">
        <v>62995.99</v>
      </c>
      <c r="D57" s="235">
        <v>107595.52</v>
      </c>
      <c r="E57" s="235">
        <v>828336.35</v>
      </c>
      <c r="F57" s="235">
        <v>313833.95</v>
      </c>
      <c r="G57" s="235">
        <v>43329.94</v>
      </c>
      <c r="H57" s="235">
        <v>14639.14</v>
      </c>
      <c r="I57" s="235">
        <v>2451.92</v>
      </c>
      <c r="J57" s="235">
        <v>3021.46</v>
      </c>
      <c r="K57" s="235">
        <v>699.6</v>
      </c>
      <c r="L57" s="235">
        <v>219394.83</v>
      </c>
      <c r="M57" s="235">
        <v>15338.74</v>
      </c>
      <c r="N57" s="235">
        <v>1376903.87</v>
      </c>
      <c r="O57" s="238">
        <v>1376903.87</v>
      </c>
    </row>
    <row r="58" spans="1:15" ht="12.75">
      <c r="A58" s="217"/>
      <c r="B58" s="239" t="s">
        <v>256</v>
      </c>
      <c r="C58" s="241">
        <v>63.9956</v>
      </c>
      <c r="D58" s="241">
        <v>57.9546</v>
      </c>
      <c r="E58" s="241">
        <v>63.4805</v>
      </c>
      <c r="F58" s="241">
        <v>62.2465</v>
      </c>
      <c r="G58" s="241">
        <v>61.6858</v>
      </c>
      <c r="H58" s="241">
        <v>68.4136</v>
      </c>
      <c r="I58" s="241">
        <v>66.7916</v>
      </c>
      <c r="J58" s="241">
        <v>83.6506</v>
      </c>
      <c r="K58" s="241">
        <v>69.96</v>
      </c>
      <c r="L58" s="241">
        <v>60.6702</v>
      </c>
      <c r="M58" s="241">
        <v>68.4826</v>
      </c>
      <c r="N58" s="241">
        <v>62.7845</v>
      </c>
      <c r="O58" s="241">
        <v>62.7845</v>
      </c>
    </row>
    <row r="59" spans="1:15" ht="12.75">
      <c r="A59" s="217"/>
      <c r="B59" s="230" t="s">
        <v>264</v>
      </c>
      <c r="C59" s="242">
        <v>0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>
        <v>0</v>
      </c>
    </row>
    <row r="60" spans="1:15" ht="12.75">
      <c r="A60" s="217"/>
      <c r="B60" s="233" t="s">
        <v>250</v>
      </c>
      <c r="C60" s="235">
        <v>63567</v>
      </c>
      <c r="D60" s="235">
        <v>124380</v>
      </c>
      <c r="E60" s="235">
        <v>652222</v>
      </c>
      <c r="F60" s="235">
        <v>249344</v>
      </c>
      <c r="G60" s="235">
        <v>35979</v>
      </c>
      <c r="H60" s="235">
        <v>3744</v>
      </c>
      <c r="I60" s="235">
        <v>1180</v>
      </c>
      <c r="J60" s="235">
        <v>500</v>
      </c>
      <c r="K60" s="235">
        <v>0</v>
      </c>
      <c r="L60" s="235">
        <v>225606</v>
      </c>
      <c r="M60" s="235">
        <v>3744</v>
      </c>
      <c r="N60" s="235">
        <v>1130916</v>
      </c>
      <c r="O60" s="235">
        <v>1130916</v>
      </c>
    </row>
    <row r="61" spans="1:15" ht="12.75">
      <c r="A61" s="217"/>
      <c r="B61" s="236" t="s">
        <v>251</v>
      </c>
      <c r="C61" s="235">
        <v>63662</v>
      </c>
      <c r="D61" s="235">
        <v>123304</v>
      </c>
      <c r="E61" s="235">
        <v>661954</v>
      </c>
      <c r="F61" s="235">
        <v>253066</v>
      </c>
      <c r="G61" s="235">
        <v>35979</v>
      </c>
      <c r="H61" s="235">
        <v>3744</v>
      </c>
      <c r="I61" s="235">
        <v>2161</v>
      </c>
      <c r="J61" s="235">
        <v>500</v>
      </c>
      <c r="K61" s="235">
        <v>0</v>
      </c>
      <c r="L61" s="235">
        <v>225606</v>
      </c>
      <c r="M61" s="235">
        <v>3744</v>
      </c>
      <c r="N61" s="235">
        <v>1144370</v>
      </c>
      <c r="O61" s="235">
        <v>1144370</v>
      </c>
    </row>
    <row r="62" spans="1:15" ht="12.75">
      <c r="A62" s="217"/>
      <c r="B62" s="237" t="s">
        <v>255</v>
      </c>
      <c r="C62" s="235">
        <v>35228.29</v>
      </c>
      <c r="D62" s="235">
        <v>66183.54</v>
      </c>
      <c r="E62" s="235">
        <v>418560.05</v>
      </c>
      <c r="F62" s="235">
        <v>155480.27</v>
      </c>
      <c r="G62" s="235">
        <v>22634.16</v>
      </c>
      <c r="H62" s="235">
        <v>3359.79</v>
      </c>
      <c r="I62" s="235">
        <v>1297.17</v>
      </c>
      <c r="J62" s="235">
        <v>430</v>
      </c>
      <c r="K62" s="235">
        <v>0</v>
      </c>
      <c r="L62" s="235">
        <v>125773.16</v>
      </c>
      <c r="M62" s="235">
        <v>3359.79</v>
      </c>
      <c r="N62" s="235">
        <v>703173.27</v>
      </c>
      <c r="O62" s="238">
        <v>703173.27</v>
      </c>
    </row>
    <row r="63" spans="1:15" ht="12.75">
      <c r="A63" s="217"/>
      <c r="B63" s="239" t="s">
        <v>256</v>
      </c>
      <c r="C63" s="241">
        <v>55.3364</v>
      </c>
      <c r="D63" s="241">
        <v>53.6751</v>
      </c>
      <c r="E63" s="241">
        <v>63.231</v>
      </c>
      <c r="F63" s="241">
        <v>61.4386</v>
      </c>
      <c r="G63" s="241">
        <v>62.9094</v>
      </c>
      <c r="H63" s="241">
        <v>89.738</v>
      </c>
      <c r="I63" s="241">
        <v>60.0264</v>
      </c>
      <c r="J63" s="241">
        <v>86</v>
      </c>
      <c r="K63" s="241">
        <v>0</v>
      </c>
      <c r="L63" s="241">
        <v>55.749</v>
      </c>
      <c r="M63" s="241">
        <v>89.738</v>
      </c>
      <c r="N63" s="241">
        <v>61.4463</v>
      </c>
      <c r="O63" s="241">
        <v>61.4463</v>
      </c>
    </row>
    <row r="64" spans="1:15" ht="12.75">
      <c r="A64" s="217"/>
      <c r="B64" s="230" t="s">
        <v>265</v>
      </c>
      <c r="C64" s="242">
        <v>0</v>
      </c>
      <c r="D64" s="242">
        <v>0</v>
      </c>
      <c r="E64" s="242">
        <v>0</v>
      </c>
      <c r="F64" s="242">
        <v>0</v>
      </c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242">
        <v>0</v>
      </c>
      <c r="M64" s="242">
        <v>0</v>
      </c>
      <c r="N64" s="242">
        <v>0</v>
      </c>
      <c r="O64" s="242">
        <v>0</v>
      </c>
    </row>
    <row r="65" spans="1:15" ht="12.75">
      <c r="A65" s="217"/>
      <c r="B65" s="233" t="s">
        <v>250</v>
      </c>
      <c r="C65" s="235">
        <v>45627</v>
      </c>
      <c r="D65" s="235">
        <v>212069</v>
      </c>
      <c r="E65" s="235">
        <v>743560</v>
      </c>
      <c r="F65" s="235">
        <v>284426</v>
      </c>
      <c r="G65" s="235">
        <v>38667</v>
      </c>
      <c r="H65" s="235">
        <v>4171</v>
      </c>
      <c r="I65" s="235">
        <v>995</v>
      </c>
      <c r="J65" s="235">
        <v>1000</v>
      </c>
      <c r="K65" s="235">
        <v>30</v>
      </c>
      <c r="L65" s="235">
        <v>298358</v>
      </c>
      <c r="M65" s="235">
        <v>4201</v>
      </c>
      <c r="N65" s="235">
        <v>1330545</v>
      </c>
      <c r="O65" s="235">
        <v>1330545</v>
      </c>
    </row>
    <row r="66" spans="1:15" ht="12.75">
      <c r="A66" s="217"/>
      <c r="B66" s="236" t="s">
        <v>251</v>
      </c>
      <c r="C66" s="235">
        <v>54912</v>
      </c>
      <c r="D66" s="235">
        <v>201942</v>
      </c>
      <c r="E66" s="235">
        <v>743560</v>
      </c>
      <c r="F66" s="235">
        <v>284642</v>
      </c>
      <c r="G66" s="235">
        <v>38682</v>
      </c>
      <c r="H66" s="235">
        <v>6171</v>
      </c>
      <c r="I66" s="235">
        <v>1822</v>
      </c>
      <c r="J66" s="235">
        <v>1000</v>
      </c>
      <c r="K66" s="235">
        <v>30</v>
      </c>
      <c r="L66" s="235">
        <v>298358</v>
      </c>
      <c r="M66" s="235">
        <v>6201</v>
      </c>
      <c r="N66" s="235">
        <v>1332761</v>
      </c>
      <c r="O66" s="235">
        <v>1332761</v>
      </c>
    </row>
    <row r="67" spans="1:15" ht="12.75">
      <c r="A67" s="217"/>
      <c r="B67" s="237" t="s">
        <v>255</v>
      </c>
      <c r="C67" s="235">
        <v>28759.4</v>
      </c>
      <c r="D67" s="235">
        <v>123022.63</v>
      </c>
      <c r="E67" s="235">
        <v>474854.49</v>
      </c>
      <c r="F67" s="235">
        <v>181746.87</v>
      </c>
      <c r="G67" s="235">
        <v>24651.69</v>
      </c>
      <c r="H67" s="235">
        <v>4597.56</v>
      </c>
      <c r="I67" s="235">
        <v>1381.53</v>
      </c>
      <c r="J67" s="235">
        <v>180</v>
      </c>
      <c r="K67" s="235">
        <v>0</v>
      </c>
      <c r="L67" s="235">
        <v>177995.25</v>
      </c>
      <c r="M67" s="235">
        <v>4597.56</v>
      </c>
      <c r="N67" s="235">
        <v>839194.17</v>
      </c>
      <c r="O67" s="238">
        <v>839194.17</v>
      </c>
    </row>
    <row r="68" spans="1:15" ht="12.75">
      <c r="A68" s="217"/>
      <c r="B68" s="239" t="s">
        <v>256</v>
      </c>
      <c r="C68" s="241">
        <v>52.3736</v>
      </c>
      <c r="D68" s="241">
        <v>60.9198</v>
      </c>
      <c r="E68" s="241">
        <v>63.8623</v>
      </c>
      <c r="F68" s="241">
        <v>63.851</v>
      </c>
      <c r="G68" s="241">
        <v>63.7291</v>
      </c>
      <c r="H68" s="241">
        <v>74.5027</v>
      </c>
      <c r="I68" s="241">
        <v>75.8249</v>
      </c>
      <c r="J68" s="241">
        <v>18</v>
      </c>
      <c r="K68" s="241">
        <v>0</v>
      </c>
      <c r="L68" s="241">
        <v>59.6583</v>
      </c>
      <c r="M68" s="241">
        <v>74.1422</v>
      </c>
      <c r="N68" s="241">
        <v>62.9666</v>
      </c>
      <c r="O68" s="241">
        <v>62.9666</v>
      </c>
    </row>
    <row r="69" spans="1:15" ht="12.75">
      <c r="A69" s="217"/>
      <c r="B69" s="230" t="s">
        <v>266</v>
      </c>
      <c r="C69" s="242">
        <v>0</v>
      </c>
      <c r="D69" s="242">
        <v>0</v>
      </c>
      <c r="E69" s="242">
        <v>0</v>
      </c>
      <c r="F69" s="242">
        <v>0</v>
      </c>
      <c r="G69" s="242">
        <v>0</v>
      </c>
      <c r="H69" s="242">
        <v>0</v>
      </c>
      <c r="I69" s="242">
        <v>0</v>
      </c>
      <c r="J69" s="242">
        <v>0</v>
      </c>
      <c r="K69" s="242">
        <v>0</v>
      </c>
      <c r="L69" s="242">
        <v>0</v>
      </c>
      <c r="M69" s="242">
        <v>0</v>
      </c>
      <c r="N69" s="242">
        <v>0</v>
      </c>
      <c r="O69" s="242">
        <v>0</v>
      </c>
    </row>
    <row r="70" spans="1:15" ht="12.75">
      <c r="A70" s="217"/>
      <c r="B70" s="233" t="s">
        <v>250</v>
      </c>
      <c r="C70" s="235">
        <v>58896</v>
      </c>
      <c r="D70" s="235">
        <v>138668</v>
      </c>
      <c r="E70" s="235">
        <v>769612</v>
      </c>
      <c r="F70" s="235">
        <v>295142</v>
      </c>
      <c r="G70" s="235">
        <v>42005</v>
      </c>
      <c r="H70" s="235">
        <v>7497</v>
      </c>
      <c r="I70" s="235">
        <v>3160</v>
      </c>
      <c r="J70" s="235">
        <v>1100</v>
      </c>
      <c r="K70" s="235">
        <v>30</v>
      </c>
      <c r="L70" s="235">
        <v>243829</v>
      </c>
      <c r="M70" s="235">
        <v>7527</v>
      </c>
      <c r="N70" s="235">
        <v>1316110</v>
      </c>
      <c r="O70" s="235">
        <v>1316110</v>
      </c>
    </row>
    <row r="71" spans="1:15" ht="12.75">
      <c r="A71" s="217"/>
      <c r="B71" s="236" t="s">
        <v>251</v>
      </c>
      <c r="C71" s="235">
        <v>59135</v>
      </c>
      <c r="D71" s="235">
        <v>138429</v>
      </c>
      <c r="E71" s="235">
        <v>779344</v>
      </c>
      <c r="F71" s="235">
        <v>298864</v>
      </c>
      <c r="G71" s="235">
        <v>42005</v>
      </c>
      <c r="H71" s="235">
        <v>7497</v>
      </c>
      <c r="I71" s="235">
        <v>3160</v>
      </c>
      <c r="J71" s="235">
        <v>1100</v>
      </c>
      <c r="K71" s="235">
        <v>30</v>
      </c>
      <c r="L71" s="235">
        <v>243829</v>
      </c>
      <c r="M71" s="235">
        <v>7527</v>
      </c>
      <c r="N71" s="235">
        <v>1329564</v>
      </c>
      <c r="O71" s="235">
        <v>1329564</v>
      </c>
    </row>
    <row r="72" spans="1:15" ht="12.75">
      <c r="A72" s="217"/>
      <c r="B72" s="237" t="s">
        <v>255</v>
      </c>
      <c r="C72" s="235">
        <v>37945.58</v>
      </c>
      <c r="D72" s="235">
        <v>73633.81</v>
      </c>
      <c r="E72" s="235">
        <v>480389.81</v>
      </c>
      <c r="F72" s="235">
        <v>181790.73</v>
      </c>
      <c r="G72" s="235">
        <v>26072.14</v>
      </c>
      <c r="H72" s="235">
        <v>3540.13</v>
      </c>
      <c r="I72" s="235">
        <v>2755.92</v>
      </c>
      <c r="J72" s="235">
        <v>901.61</v>
      </c>
      <c r="K72" s="235">
        <v>0</v>
      </c>
      <c r="L72" s="235">
        <v>141309.06</v>
      </c>
      <c r="M72" s="235">
        <v>3540.13</v>
      </c>
      <c r="N72" s="235">
        <v>807029.73</v>
      </c>
      <c r="O72" s="238">
        <v>807029.73</v>
      </c>
    </row>
    <row r="73" spans="1:15" ht="12.75">
      <c r="A73" s="217"/>
      <c r="B73" s="239" t="s">
        <v>256</v>
      </c>
      <c r="C73" s="241">
        <v>64.1677</v>
      </c>
      <c r="D73" s="241">
        <v>53.1925</v>
      </c>
      <c r="E73" s="241">
        <v>61.6403</v>
      </c>
      <c r="F73" s="241">
        <v>60.8272</v>
      </c>
      <c r="G73" s="241">
        <v>62.0691</v>
      </c>
      <c r="H73" s="241">
        <v>47.2206</v>
      </c>
      <c r="I73" s="241">
        <v>87.2127</v>
      </c>
      <c r="J73" s="241">
        <v>81.9645</v>
      </c>
      <c r="K73" s="241">
        <v>0</v>
      </c>
      <c r="L73" s="241">
        <v>57.9542</v>
      </c>
      <c r="M73" s="241">
        <v>47.0324</v>
      </c>
      <c r="N73" s="241">
        <v>60.6988</v>
      </c>
      <c r="O73" s="241">
        <v>60.6988</v>
      </c>
    </row>
    <row r="74" spans="1:15" ht="12.75">
      <c r="A74" s="217"/>
      <c r="B74" s="230" t="s">
        <v>267</v>
      </c>
      <c r="C74" s="242">
        <v>0</v>
      </c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</row>
    <row r="75" spans="1:15" ht="12.75">
      <c r="A75" s="217"/>
      <c r="B75" s="233" t="s">
        <v>250</v>
      </c>
      <c r="C75" s="235">
        <v>83199</v>
      </c>
      <c r="D75" s="235">
        <v>172956</v>
      </c>
      <c r="E75" s="235">
        <v>919386</v>
      </c>
      <c r="F75" s="235">
        <v>355220</v>
      </c>
      <c r="G75" s="235">
        <v>51083</v>
      </c>
      <c r="H75" s="235">
        <v>12273</v>
      </c>
      <c r="I75" s="235">
        <v>4727</v>
      </c>
      <c r="J75" s="235">
        <v>4539</v>
      </c>
      <c r="K75" s="235">
        <v>0</v>
      </c>
      <c r="L75" s="235">
        <v>316504</v>
      </c>
      <c r="M75" s="235">
        <v>12273</v>
      </c>
      <c r="N75" s="235">
        <v>1603383</v>
      </c>
      <c r="O75" s="235">
        <v>1603383</v>
      </c>
    </row>
    <row r="76" spans="1:15" ht="12.75">
      <c r="A76" s="217"/>
      <c r="B76" s="236" t="s">
        <v>251</v>
      </c>
      <c r="C76" s="235">
        <v>83261</v>
      </c>
      <c r="D76" s="235">
        <v>172894</v>
      </c>
      <c r="E76" s="235">
        <v>933984</v>
      </c>
      <c r="F76" s="235">
        <v>360799</v>
      </c>
      <c r="G76" s="235">
        <v>51083</v>
      </c>
      <c r="H76" s="235">
        <v>12273</v>
      </c>
      <c r="I76" s="235">
        <v>4727</v>
      </c>
      <c r="J76" s="235">
        <v>4539</v>
      </c>
      <c r="K76" s="235">
        <v>0</v>
      </c>
      <c r="L76" s="235">
        <v>316504</v>
      </c>
      <c r="M76" s="235">
        <v>12273</v>
      </c>
      <c r="N76" s="235">
        <v>1623560</v>
      </c>
      <c r="O76" s="235">
        <v>1623560</v>
      </c>
    </row>
    <row r="77" spans="1:15" ht="12.75">
      <c r="A77" s="217"/>
      <c r="B77" s="237" t="s">
        <v>255</v>
      </c>
      <c r="C77" s="235">
        <v>52234.17</v>
      </c>
      <c r="D77" s="235">
        <v>91013.5</v>
      </c>
      <c r="E77" s="235">
        <v>577061.9</v>
      </c>
      <c r="F77" s="235">
        <v>220479.59</v>
      </c>
      <c r="G77" s="235">
        <v>30193.08</v>
      </c>
      <c r="H77" s="235">
        <v>5328.19</v>
      </c>
      <c r="I77" s="235">
        <v>4457.56</v>
      </c>
      <c r="J77" s="235">
        <v>2226.7</v>
      </c>
      <c r="K77" s="235">
        <v>0</v>
      </c>
      <c r="L77" s="235">
        <v>180125.01</v>
      </c>
      <c r="M77" s="235">
        <v>5328.19</v>
      </c>
      <c r="N77" s="235">
        <v>982994.69</v>
      </c>
      <c r="O77" s="238">
        <v>982994.69</v>
      </c>
    </row>
    <row r="78" spans="1:15" ht="12.75">
      <c r="A78" s="217"/>
      <c r="B78" s="239" t="s">
        <v>256</v>
      </c>
      <c r="C78" s="241">
        <v>62.7355</v>
      </c>
      <c r="D78" s="241">
        <v>52.6412</v>
      </c>
      <c r="E78" s="241">
        <v>61.785</v>
      </c>
      <c r="F78" s="241">
        <v>61.1087</v>
      </c>
      <c r="G78" s="241">
        <v>59.1059</v>
      </c>
      <c r="H78" s="241">
        <v>43.4139</v>
      </c>
      <c r="I78" s="241">
        <v>94.3</v>
      </c>
      <c r="J78" s="241">
        <v>49.0571</v>
      </c>
      <c r="K78" s="241">
        <v>0</v>
      </c>
      <c r="L78" s="241">
        <v>56.9108</v>
      </c>
      <c r="M78" s="241">
        <v>43.4139</v>
      </c>
      <c r="N78" s="241">
        <v>60.5456</v>
      </c>
      <c r="O78" s="241">
        <v>60.5456</v>
      </c>
    </row>
    <row r="79" spans="1:15" ht="12.75">
      <c r="A79" s="217"/>
      <c r="B79" s="230" t="s">
        <v>268</v>
      </c>
      <c r="C79" s="242">
        <v>0</v>
      </c>
      <c r="D79" s="242">
        <v>0</v>
      </c>
      <c r="E79" s="242">
        <v>0</v>
      </c>
      <c r="F79" s="242">
        <v>0</v>
      </c>
      <c r="G79" s="242">
        <v>0</v>
      </c>
      <c r="H79" s="242">
        <v>0</v>
      </c>
      <c r="I79" s="242">
        <v>0</v>
      </c>
      <c r="J79" s="242">
        <v>0</v>
      </c>
      <c r="K79" s="242">
        <v>0</v>
      </c>
      <c r="L79" s="242">
        <v>0</v>
      </c>
      <c r="M79" s="242">
        <v>0</v>
      </c>
      <c r="N79" s="242">
        <v>0</v>
      </c>
      <c r="O79" s="242">
        <v>0</v>
      </c>
    </row>
    <row r="80" spans="1:15" ht="12.75">
      <c r="A80" s="217"/>
      <c r="B80" s="233" t="s">
        <v>250</v>
      </c>
      <c r="C80" s="235">
        <v>124823</v>
      </c>
      <c r="D80" s="235">
        <v>241418</v>
      </c>
      <c r="E80" s="235">
        <v>1240488</v>
      </c>
      <c r="F80" s="235">
        <v>479677</v>
      </c>
      <c r="G80" s="235">
        <v>71964</v>
      </c>
      <c r="H80" s="235">
        <v>15656</v>
      </c>
      <c r="I80" s="235">
        <v>30110</v>
      </c>
      <c r="J80" s="235">
        <v>9300</v>
      </c>
      <c r="K80" s="235">
        <v>940</v>
      </c>
      <c r="L80" s="235">
        <v>477615</v>
      </c>
      <c r="M80" s="235">
        <v>16596</v>
      </c>
      <c r="N80" s="235">
        <v>2214376</v>
      </c>
      <c r="O80" s="235">
        <v>2214376</v>
      </c>
    </row>
    <row r="81" spans="1:15" ht="12.75">
      <c r="A81" s="217"/>
      <c r="B81" s="236" t="s">
        <v>251</v>
      </c>
      <c r="C81" s="235">
        <v>123362</v>
      </c>
      <c r="D81" s="235">
        <v>240878</v>
      </c>
      <c r="E81" s="235">
        <v>1259952</v>
      </c>
      <c r="F81" s="235">
        <v>488235</v>
      </c>
      <c r="G81" s="235">
        <v>71964</v>
      </c>
      <c r="H81" s="235">
        <v>23656</v>
      </c>
      <c r="I81" s="235">
        <v>32111</v>
      </c>
      <c r="J81" s="235">
        <v>9300</v>
      </c>
      <c r="K81" s="235">
        <v>940</v>
      </c>
      <c r="L81" s="235">
        <v>477615</v>
      </c>
      <c r="M81" s="235">
        <v>24596</v>
      </c>
      <c r="N81" s="235">
        <v>2250398</v>
      </c>
      <c r="O81" s="235">
        <v>2250398</v>
      </c>
    </row>
    <row r="82" spans="1:15" ht="12.75">
      <c r="A82" s="217"/>
      <c r="B82" s="237" t="s">
        <v>255</v>
      </c>
      <c r="C82" s="235">
        <v>56561.76</v>
      </c>
      <c r="D82" s="235">
        <v>130358.16</v>
      </c>
      <c r="E82" s="235">
        <v>764038</v>
      </c>
      <c r="F82" s="235">
        <v>287093.35</v>
      </c>
      <c r="G82" s="235">
        <v>43610.35</v>
      </c>
      <c r="H82" s="235">
        <v>16070.82</v>
      </c>
      <c r="I82" s="235">
        <v>14880.85</v>
      </c>
      <c r="J82" s="235">
        <v>3367.36</v>
      </c>
      <c r="K82" s="235">
        <v>508.2</v>
      </c>
      <c r="L82" s="235">
        <v>248778.48</v>
      </c>
      <c r="M82" s="235">
        <v>16579.02</v>
      </c>
      <c r="N82" s="235">
        <v>1316488.85</v>
      </c>
      <c r="O82" s="238">
        <v>1316488.85</v>
      </c>
    </row>
    <row r="83" spans="1:15" ht="12.75">
      <c r="A83" s="217"/>
      <c r="B83" s="239" t="s">
        <v>256</v>
      </c>
      <c r="C83" s="241">
        <v>45.8502</v>
      </c>
      <c r="D83" s="241">
        <v>54.1179</v>
      </c>
      <c r="E83" s="241">
        <v>60.6402</v>
      </c>
      <c r="F83" s="241">
        <v>58.8023</v>
      </c>
      <c r="G83" s="241">
        <v>60.6002</v>
      </c>
      <c r="H83" s="241">
        <v>67.9355</v>
      </c>
      <c r="I83" s="241">
        <v>46.3419</v>
      </c>
      <c r="J83" s="241">
        <v>36.2082</v>
      </c>
      <c r="K83" s="241">
        <v>54.0638</v>
      </c>
      <c r="L83" s="241">
        <v>52.0877</v>
      </c>
      <c r="M83" s="241">
        <v>67.4054</v>
      </c>
      <c r="N83" s="241">
        <v>58.5003</v>
      </c>
      <c r="O83" s="241">
        <v>58.5003</v>
      </c>
    </row>
    <row r="84" spans="1:15" ht="12.75">
      <c r="A84" s="217"/>
      <c r="B84" s="230" t="s">
        <v>269</v>
      </c>
      <c r="C84" s="242">
        <v>0</v>
      </c>
      <c r="D84" s="242">
        <v>0</v>
      </c>
      <c r="E84" s="242">
        <v>0</v>
      </c>
      <c r="F84" s="242">
        <v>0</v>
      </c>
      <c r="G84" s="242">
        <v>0</v>
      </c>
      <c r="H84" s="242">
        <v>0</v>
      </c>
      <c r="I84" s="242">
        <v>0</v>
      </c>
      <c r="J84" s="242">
        <v>0</v>
      </c>
      <c r="K84" s="242">
        <v>0</v>
      </c>
      <c r="L84" s="242">
        <v>0</v>
      </c>
      <c r="M84" s="242">
        <v>0</v>
      </c>
      <c r="N84" s="242">
        <v>0</v>
      </c>
      <c r="O84" s="242">
        <v>0</v>
      </c>
    </row>
    <row r="85" spans="1:15" ht="12.75">
      <c r="A85" s="217"/>
      <c r="B85" s="233" t="s">
        <v>250</v>
      </c>
      <c r="C85" s="235">
        <v>56224</v>
      </c>
      <c r="D85" s="235">
        <v>192685</v>
      </c>
      <c r="E85" s="235">
        <v>787401</v>
      </c>
      <c r="F85" s="235">
        <v>304727</v>
      </c>
      <c r="G85" s="235">
        <v>42274</v>
      </c>
      <c r="H85" s="235">
        <v>11325</v>
      </c>
      <c r="I85" s="235">
        <v>1818</v>
      </c>
      <c r="J85" s="235">
        <v>3500</v>
      </c>
      <c r="K85" s="235">
        <v>450</v>
      </c>
      <c r="L85" s="235">
        <v>296501</v>
      </c>
      <c r="M85" s="235">
        <v>11775</v>
      </c>
      <c r="N85" s="235">
        <v>1400404</v>
      </c>
      <c r="O85" s="235">
        <v>1400404</v>
      </c>
    </row>
    <row r="86" spans="1:15" ht="12.75">
      <c r="A86" s="217"/>
      <c r="B86" s="236" t="s">
        <v>251</v>
      </c>
      <c r="C86" s="235">
        <v>56075</v>
      </c>
      <c r="D86" s="235">
        <v>192814</v>
      </c>
      <c r="E86" s="235">
        <v>787401</v>
      </c>
      <c r="F86" s="235">
        <v>304727</v>
      </c>
      <c r="G86" s="235">
        <v>42274</v>
      </c>
      <c r="H86" s="235">
        <v>11325</v>
      </c>
      <c r="I86" s="235">
        <v>1838</v>
      </c>
      <c r="J86" s="235">
        <v>3500</v>
      </c>
      <c r="K86" s="235">
        <v>450</v>
      </c>
      <c r="L86" s="235">
        <v>296501</v>
      </c>
      <c r="M86" s="235">
        <v>11775</v>
      </c>
      <c r="N86" s="235">
        <v>1400404</v>
      </c>
      <c r="O86" s="235">
        <v>1400404</v>
      </c>
    </row>
    <row r="87" spans="1:15" ht="12.75">
      <c r="A87" s="217"/>
      <c r="B87" s="237" t="s">
        <v>255</v>
      </c>
      <c r="C87" s="235">
        <v>26135.59</v>
      </c>
      <c r="D87" s="235">
        <v>110562.14</v>
      </c>
      <c r="E87" s="235">
        <v>494149.04</v>
      </c>
      <c r="F87" s="235">
        <v>189512.25</v>
      </c>
      <c r="G87" s="235">
        <v>26768.72</v>
      </c>
      <c r="H87" s="235">
        <v>2883.43</v>
      </c>
      <c r="I87" s="235">
        <v>1863.29</v>
      </c>
      <c r="J87" s="235">
        <v>1358.4</v>
      </c>
      <c r="K87" s="235">
        <v>244.2</v>
      </c>
      <c r="L87" s="235">
        <v>166688.14</v>
      </c>
      <c r="M87" s="235">
        <v>3127.63</v>
      </c>
      <c r="N87" s="235">
        <v>853477.06</v>
      </c>
      <c r="O87" s="238">
        <v>853477.06</v>
      </c>
    </row>
    <row r="88" spans="1:15" ht="12.75">
      <c r="A88" s="217"/>
      <c r="B88" s="239" t="s">
        <v>256</v>
      </c>
      <c r="C88" s="241">
        <v>46.6083</v>
      </c>
      <c r="D88" s="241">
        <v>57.3413</v>
      </c>
      <c r="E88" s="241">
        <v>62.757</v>
      </c>
      <c r="F88" s="241">
        <v>62.1908</v>
      </c>
      <c r="G88" s="241">
        <v>63.3219</v>
      </c>
      <c r="H88" s="241">
        <v>25.4608</v>
      </c>
      <c r="I88" s="241">
        <v>101.376</v>
      </c>
      <c r="J88" s="241">
        <v>38.8114</v>
      </c>
      <c r="K88" s="241">
        <v>54.2667</v>
      </c>
      <c r="L88" s="241">
        <v>56.2184</v>
      </c>
      <c r="M88" s="241">
        <v>26.5616</v>
      </c>
      <c r="N88" s="241">
        <v>60.9451</v>
      </c>
      <c r="O88" s="241">
        <v>60.9451</v>
      </c>
    </row>
    <row r="89" spans="1:15" ht="12.75">
      <c r="A89" s="217"/>
      <c r="B89" s="230" t="s">
        <v>270</v>
      </c>
      <c r="C89" s="242">
        <v>0</v>
      </c>
      <c r="D89" s="242">
        <v>0</v>
      </c>
      <c r="E89" s="242">
        <v>0</v>
      </c>
      <c r="F89" s="242">
        <v>0</v>
      </c>
      <c r="G89" s="242">
        <v>0</v>
      </c>
      <c r="H89" s="242">
        <v>0</v>
      </c>
      <c r="I89" s="242">
        <v>0</v>
      </c>
      <c r="J89" s="242">
        <v>0</v>
      </c>
      <c r="K89" s="242">
        <v>0</v>
      </c>
      <c r="L89" s="242">
        <v>0</v>
      </c>
      <c r="M89" s="242">
        <v>0</v>
      </c>
      <c r="N89" s="242">
        <v>0</v>
      </c>
      <c r="O89" s="242">
        <v>0</v>
      </c>
    </row>
    <row r="90" spans="1:15" ht="12.75">
      <c r="A90" s="217"/>
      <c r="B90" s="233" t="s">
        <v>250</v>
      </c>
      <c r="C90" s="235">
        <v>56262</v>
      </c>
      <c r="D90" s="235">
        <v>190103</v>
      </c>
      <c r="E90" s="235">
        <v>769389</v>
      </c>
      <c r="F90" s="235">
        <v>297195</v>
      </c>
      <c r="G90" s="235">
        <v>39903</v>
      </c>
      <c r="H90" s="235">
        <v>10823</v>
      </c>
      <c r="I90" s="235">
        <v>1843</v>
      </c>
      <c r="J90" s="235">
        <v>2900</v>
      </c>
      <c r="K90" s="235">
        <v>260</v>
      </c>
      <c r="L90" s="235">
        <v>291011</v>
      </c>
      <c r="M90" s="235">
        <v>11083</v>
      </c>
      <c r="N90" s="235">
        <v>1368678</v>
      </c>
      <c r="O90" s="235">
        <v>1368678</v>
      </c>
    </row>
    <row r="91" spans="1:15" ht="12.75">
      <c r="A91" s="217"/>
      <c r="B91" s="236" t="s">
        <v>251</v>
      </c>
      <c r="C91" s="235">
        <v>56033</v>
      </c>
      <c r="D91" s="235">
        <v>194282</v>
      </c>
      <c r="E91" s="235">
        <v>769389</v>
      </c>
      <c r="F91" s="235">
        <v>297195</v>
      </c>
      <c r="G91" s="235">
        <v>39903</v>
      </c>
      <c r="H91" s="235">
        <v>10823</v>
      </c>
      <c r="I91" s="235">
        <v>1893</v>
      </c>
      <c r="J91" s="235">
        <v>2900</v>
      </c>
      <c r="K91" s="235">
        <v>260</v>
      </c>
      <c r="L91" s="235">
        <v>295011</v>
      </c>
      <c r="M91" s="235">
        <v>11083</v>
      </c>
      <c r="N91" s="235">
        <v>1372678</v>
      </c>
      <c r="O91" s="235">
        <v>1372678</v>
      </c>
    </row>
    <row r="92" spans="1:15" ht="12.75">
      <c r="A92" s="217"/>
      <c r="B92" s="237" t="s">
        <v>255</v>
      </c>
      <c r="C92" s="235">
        <v>33031.64</v>
      </c>
      <c r="D92" s="235">
        <v>126353.85</v>
      </c>
      <c r="E92" s="235">
        <v>498592.32</v>
      </c>
      <c r="F92" s="235">
        <v>187622.31</v>
      </c>
      <c r="G92" s="235">
        <v>25272.29</v>
      </c>
      <c r="H92" s="235">
        <v>2059.46</v>
      </c>
      <c r="I92" s="235">
        <v>1884.8</v>
      </c>
      <c r="J92" s="235">
        <v>1810.73</v>
      </c>
      <c r="K92" s="235">
        <v>260.7</v>
      </c>
      <c r="L92" s="235">
        <v>188353.31</v>
      </c>
      <c r="M92" s="235">
        <v>2320.16</v>
      </c>
      <c r="N92" s="235">
        <v>876888.1</v>
      </c>
      <c r="O92" s="238">
        <v>876888.1</v>
      </c>
    </row>
    <row r="93" spans="1:15" ht="12.75">
      <c r="A93" s="217"/>
      <c r="B93" s="239" t="s">
        <v>256</v>
      </c>
      <c r="C93" s="241">
        <v>58.9503</v>
      </c>
      <c r="D93" s="241">
        <v>65.0363</v>
      </c>
      <c r="E93" s="241">
        <v>64.8037</v>
      </c>
      <c r="F93" s="241">
        <v>63.131</v>
      </c>
      <c r="G93" s="241">
        <v>63.3343</v>
      </c>
      <c r="H93" s="241">
        <v>19.0286</v>
      </c>
      <c r="I93" s="241">
        <v>99.5668</v>
      </c>
      <c r="J93" s="241">
        <v>62.439</v>
      </c>
      <c r="K93" s="241">
        <v>100.2692</v>
      </c>
      <c r="L93" s="241">
        <v>63.8462</v>
      </c>
      <c r="M93" s="241">
        <v>20.9344</v>
      </c>
      <c r="N93" s="241">
        <v>63.8816</v>
      </c>
      <c r="O93" s="241">
        <v>63.8816</v>
      </c>
    </row>
    <row r="94" spans="1:15" ht="12.75">
      <c r="A94" s="217"/>
      <c r="B94" s="230" t="s">
        <v>271</v>
      </c>
      <c r="C94" s="242">
        <v>0</v>
      </c>
      <c r="D94" s="242">
        <v>0</v>
      </c>
      <c r="E94" s="242">
        <v>0</v>
      </c>
      <c r="F94" s="242">
        <v>0</v>
      </c>
      <c r="G94" s="242">
        <v>0</v>
      </c>
      <c r="H94" s="242">
        <v>0</v>
      </c>
      <c r="I94" s="242">
        <v>0</v>
      </c>
      <c r="J94" s="242">
        <v>0</v>
      </c>
      <c r="K94" s="242">
        <v>0</v>
      </c>
      <c r="L94" s="242">
        <v>0</v>
      </c>
      <c r="M94" s="242">
        <v>0</v>
      </c>
      <c r="N94" s="242">
        <v>0</v>
      </c>
      <c r="O94" s="242">
        <v>0</v>
      </c>
    </row>
    <row r="95" spans="1:15" ht="12.75">
      <c r="A95" s="217"/>
      <c r="B95" s="233" t="s">
        <v>250</v>
      </c>
      <c r="C95" s="235">
        <v>51883</v>
      </c>
      <c r="D95" s="235">
        <v>188339</v>
      </c>
      <c r="E95" s="235">
        <v>802408</v>
      </c>
      <c r="F95" s="235">
        <v>308921</v>
      </c>
      <c r="G95" s="235">
        <v>43482</v>
      </c>
      <c r="H95" s="235">
        <v>9770</v>
      </c>
      <c r="I95" s="235">
        <v>4097</v>
      </c>
      <c r="J95" s="235">
        <v>1550</v>
      </c>
      <c r="K95" s="235">
        <v>300</v>
      </c>
      <c r="L95" s="235">
        <v>289351</v>
      </c>
      <c r="M95" s="235">
        <v>10070</v>
      </c>
      <c r="N95" s="235">
        <v>1410750</v>
      </c>
      <c r="O95" s="235">
        <v>1410750</v>
      </c>
    </row>
    <row r="96" spans="1:15" ht="12.75">
      <c r="A96" s="217"/>
      <c r="B96" s="236" t="s">
        <v>251</v>
      </c>
      <c r="C96" s="235">
        <v>51933</v>
      </c>
      <c r="D96" s="235">
        <v>187989</v>
      </c>
      <c r="E96" s="235">
        <v>807274</v>
      </c>
      <c r="F96" s="235">
        <v>310784</v>
      </c>
      <c r="G96" s="235">
        <v>43482</v>
      </c>
      <c r="H96" s="235">
        <v>9770</v>
      </c>
      <c r="I96" s="235">
        <v>4047</v>
      </c>
      <c r="J96" s="235">
        <v>1900</v>
      </c>
      <c r="K96" s="235">
        <v>300</v>
      </c>
      <c r="L96" s="235">
        <v>289351</v>
      </c>
      <c r="M96" s="235">
        <v>10070</v>
      </c>
      <c r="N96" s="235">
        <v>1417479</v>
      </c>
      <c r="O96" s="235">
        <v>1417479</v>
      </c>
    </row>
    <row r="97" spans="1:15" ht="12.75">
      <c r="A97" s="217"/>
      <c r="B97" s="237" t="s">
        <v>255</v>
      </c>
      <c r="C97" s="235">
        <v>29171.27</v>
      </c>
      <c r="D97" s="235">
        <v>116363.26</v>
      </c>
      <c r="E97" s="235">
        <v>518537.66</v>
      </c>
      <c r="F97" s="235">
        <v>195732.54</v>
      </c>
      <c r="G97" s="235">
        <v>27370.66</v>
      </c>
      <c r="H97" s="235">
        <v>3996.62</v>
      </c>
      <c r="I97" s="235">
        <v>2326</v>
      </c>
      <c r="J97" s="235">
        <v>1088.15</v>
      </c>
      <c r="K97" s="235">
        <v>264</v>
      </c>
      <c r="L97" s="235">
        <v>176319.34</v>
      </c>
      <c r="M97" s="235">
        <v>4260.62</v>
      </c>
      <c r="N97" s="235">
        <v>894850.16</v>
      </c>
      <c r="O97" s="238">
        <v>894850.16</v>
      </c>
    </row>
    <row r="98" spans="1:15" ht="12.75">
      <c r="A98" s="217"/>
      <c r="B98" s="239" t="s">
        <v>256</v>
      </c>
      <c r="C98" s="241">
        <v>56.171</v>
      </c>
      <c r="D98" s="241">
        <v>61.899</v>
      </c>
      <c r="E98" s="241">
        <v>64.2332</v>
      </c>
      <c r="F98" s="241">
        <v>62.9802</v>
      </c>
      <c r="G98" s="241">
        <v>62.9471</v>
      </c>
      <c r="H98" s="241">
        <v>40.9071</v>
      </c>
      <c r="I98" s="241">
        <v>57.4747</v>
      </c>
      <c r="J98" s="241">
        <v>57.2711</v>
      </c>
      <c r="K98" s="241">
        <v>88</v>
      </c>
      <c r="L98" s="241">
        <v>60.9361</v>
      </c>
      <c r="M98" s="241">
        <v>42.31</v>
      </c>
      <c r="N98" s="241">
        <v>63.1297</v>
      </c>
      <c r="O98" s="241">
        <v>63.1297</v>
      </c>
    </row>
    <row r="99" spans="1:15" ht="12.75">
      <c r="A99" s="217"/>
      <c r="B99" s="230" t="s">
        <v>272</v>
      </c>
      <c r="C99" s="242">
        <v>0</v>
      </c>
      <c r="D99" s="242">
        <v>0</v>
      </c>
      <c r="E99" s="242">
        <v>0</v>
      </c>
      <c r="F99" s="242">
        <v>0</v>
      </c>
      <c r="G99" s="242">
        <v>0</v>
      </c>
      <c r="H99" s="242">
        <v>0</v>
      </c>
      <c r="I99" s="242">
        <v>0</v>
      </c>
      <c r="J99" s="242">
        <v>0</v>
      </c>
      <c r="K99" s="242">
        <v>0</v>
      </c>
      <c r="L99" s="242">
        <v>0</v>
      </c>
      <c r="M99" s="242">
        <v>0</v>
      </c>
      <c r="N99" s="242">
        <v>0</v>
      </c>
      <c r="O99" s="242">
        <v>0</v>
      </c>
    </row>
    <row r="100" spans="1:15" ht="12.75">
      <c r="A100" s="217"/>
      <c r="B100" s="233" t="s">
        <v>250</v>
      </c>
      <c r="C100" s="235">
        <v>58410</v>
      </c>
      <c r="D100" s="235">
        <v>133611</v>
      </c>
      <c r="E100" s="235">
        <v>713205</v>
      </c>
      <c r="F100" s="235">
        <v>275844</v>
      </c>
      <c r="G100" s="235">
        <v>38262</v>
      </c>
      <c r="H100" s="235">
        <v>10970</v>
      </c>
      <c r="I100" s="235">
        <v>4880</v>
      </c>
      <c r="J100" s="235">
        <v>2500</v>
      </c>
      <c r="K100" s="235">
        <v>560</v>
      </c>
      <c r="L100" s="235">
        <v>237663</v>
      </c>
      <c r="M100" s="235">
        <v>11530</v>
      </c>
      <c r="N100" s="235">
        <v>1238242</v>
      </c>
      <c r="O100" s="235">
        <v>1238242</v>
      </c>
    </row>
    <row r="101" spans="1:15" ht="12.75">
      <c r="A101" s="217"/>
      <c r="B101" s="236" t="s">
        <v>251</v>
      </c>
      <c r="C101" s="235">
        <v>59494</v>
      </c>
      <c r="D101" s="235">
        <v>131488</v>
      </c>
      <c r="E101" s="235">
        <v>732669</v>
      </c>
      <c r="F101" s="235">
        <v>284403</v>
      </c>
      <c r="G101" s="235">
        <v>38272</v>
      </c>
      <c r="H101" s="235">
        <v>13892</v>
      </c>
      <c r="I101" s="235">
        <v>5152</v>
      </c>
      <c r="J101" s="235">
        <v>3257</v>
      </c>
      <c r="K101" s="235">
        <v>560</v>
      </c>
      <c r="L101" s="235">
        <v>237663</v>
      </c>
      <c r="M101" s="235">
        <v>14452</v>
      </c>
      <c r="N101" s="235">
        <v>1269187</v>
      </c>
      <c r="O101" s="235">
        <v>1269187</v>
      </c>
    </row>
    <row r="102" spans="1:15" ht="12.75">
      <c r="A102" s="217"/>
      <c r="B102" s="237" t="s">
        <v>255</v>
      </c>
      <c r="C102" s="235">
        <v>35329.61</v>
      </c>
      <c r="D102" s="235">
        <v>66338.11</v>
      </c>
      <c r="E102" s="235">
        <v>473485.65</v>
      </c>
      <c r="F102" s="235">
        <v>179047.98</v>
      </c>
      <c r="G102" s="235">
        <v>24390.13</v>
      </c>
      <c r="H102" s="235">
        <v>5094.73</v>
      </c>
      <c r="I102" s="235">
        <v>4866.78</v>
      </c>
      <c r="J102" s="235">
        <v>1108.94</v>
      </c>
      <c r="K102" s="235">
        <v>188.1</v>
      </c>
      <c r="L102" s="235">
        <v>132033.57</v>
      </c>
      <c r="M102" s="235">
        <v>5282.83</v>
      </c>
      <c r="N102" s="235">
        <v>789850.03</v>
      </c>
      <c r="O102" s="238">
        <v>789850.03</v>
      </c>
    </row>
    <row r="103" spans="1:15" ht="12.75">
      <c r="A103" s="217"/>
      <c r="B103" s="239" t="s">
        <v>256</v>
      </c>
      <c r="C103" s="241">
        <v>59.3835</v>
      </c>
      <c r="D103" s="241">
        <v>50.4518</v>
      </c>
      <c r="E103" s="241">
        <v>64.6248</v>
      </c>
      <c r="F103" s="241">
        <v>62.9557</v>
      </c>
      <c r="G103" s="241">
        <v>63.7284</v>
      </c>
      <c r="H103" s="241">
        <v>36.6738</v>
      </c>
      <c r="I103" s="241">
        <v>94.4639</v>
      </c>
      <c r="J103" s="241">
        <v>34.0479</v>
      </c>
      <c r="K103" s="241">
        <v>33.5893</v>
      </c>
      <c r="L103" s="241">
        <v>55.555</v>
      </c>
      <c r="M103" s="241">
        <v>36.5543</v>
      </c>
      <c r="N103" s="241">
        <v>62.2328</v>
      </c>
      <c r="O103" s="241">
        <v>62.2328</v>
      </c>
    </row>
    <row r="104" spans="1:15" ht="12.75">
      <c r="A104" s="217"/>
      <c r="B104" s="230" t="s">
        <v>273</v>
      </c>
      <c r="C104" s="242">
        <v>0</v>
      </c>
      <c r="D104" s="242">
        <v>0</v>
      </c>
      <c r="E104" s="242">
        <v>0</v>
      </c>
      <c r="F104" s="242">
        <v>0</v>
      </c>
      <c r="G104" s="242">
        <v>0</v>
      </c>
      <c r="H104" s="242">
        <v>0</v>
      </c>
      <c r="I104" s="242">
        <v>0</v>
      </c>
      <c r="J104" s="242">
        <v>0</v>
      </c>
      <c r="K104" s="242">
        <v>0</v>
      </c>
      <c r="L104" s="242">
        <v>0</v>
      </c>
      <c r="M104" s="242">
        <v>0</v>
      </c>
      <c r="N104" s="242">
        <v>0</v>
      </c>
      <c r="O104" s="242">
        <v>0</v>
      </c>
    </row>
    <row r="105" spans="1:15" ht="12.75">
      <c r="A105" s="217"/>
      <c r="B105" s="233" t="s">
        <v>250</v>
      </c>
      <c r="C105" s="235">
        <v>96349</v>
      </c>
      <c r="D105" s="235">
        <v>222662</v>
      </c>
      <c r="E105" s="235">
        <v>1214695</v>
      </c>
      <c r="F105" s="235">
        <v>466540</v>
      </c>
      <c r="G105" s="235">
        <v>65992</v>
      </c>
      <c r="H105" s="235">
        <v>13317</v>
      </c>
      <c r="I105" s="235">
        <v>8450</v>
      </c>
      <c r="J105" s="235">
        <v>2400</v>
      </c>
      <c r="K105" s="235">
        <v>0</v>
      </c>
      <c r="L105" s="235">
        <v>395853</v>
      </c>
      <c r="M105" s="235">
        <v>13317</v>
      </c>
      <c r="N105" s="235">
        <v>2090405</v>
      </c>
      <c r="O105" s="235">
        <v>2090405</v>
      </c>
    </row>
    <row r="106" spans="1:15" ht="12.75">
      <c r="A106" s="217"/>
      <c r="B106" s="236" t="s">
        <v>251</v>
      </c>
      <c r="C106" s="235">
        <v>98469</v>
      </c>
      <c r="D106" s="235">
        <v>220250</v>
      </c>
      <c r="E106" s="235">
        <v>1224427</v>
      </c>
      <c r="F106" s="235">
        <v>470262</v>
      </c>
      <c r="G106" s="235">
        <v>65992</v>
      </c>
      <c r="H106" s="235">
        <v>13317</v>
      </c>
      <c r="I106" s="235">
        <v>8452</v>
      </c>
      <c r="J106" s="235">
        <v>2690</v>
      </c>
      <c r="K106" s="235">
        <v>0</v>
      </c>
      <c r="L106" s="235">
        <v>395853</v>
      </c>
      <c r="M106" s="235">
        <v>13317</v>
      </c>
      <c r="N106" s="235">
        <v>2103859</v>
      </c>
      <c r="O106" s="235">
        <v>2103859</v>
      </c>
    </row>
    <row r="107" spans="1:15" ht="12.75">
      <c r="A107" s="217"/>
      <c r="B107" s="237" t="s">
        <v>255</v>
      </c>
      <c r="C107" s="235">
        <v>55476.76</v>
      </c>
      <c r="D107" s="235">
        <v>129070.99</v>
      </c>
      <c r="E107" s="235">
        <v>766928.04</v>
      </c>
      <c r="F107" s="235">
        <v>292096.23</v>
      </c>
      <c r="G107" s="235">
        <v>42623.51</v>
      </c>
      <c r="H107" s="235">
        <v>6355.62</v>
      </c>
      <c r="I107" s="235">
        <v>4344.07</v>
      </c>
      <c r="J107" s="235">
        <v>1813.04</v>
      </c>
      <c r="K107" s="235">
        <v>0</v>
      </c>
      <c r="L107" s="235">
        <v>233328.37</v>
      </c>
      <c r="M107" s="235">
        <v>6355.62</v>
      </c>
      <c r="N107" s="235">
        <v>1298708.26</v>
      </c>
      <c r="O107" s="238">
        <v>1298708.26</v>
      </c>
    </row>
    <row r="108" spans="1:15" ht="12.75">
      <c r="A108" s="217"/>
      <c r="B108" s="239" t="s">
        <v>256</v>
      </c>
      <c r="C108" s="243">
        <v>56.3393</v>
      </c>
      <c r="D108" s="243">
        <v>58.602</v>
      </c>
      <c r="E108" s="243">
        <v>62.6357</v>
      </c>
      <c r="F108" s="243">
        <v>62.1135</v>
      </c>
      <c r="G108" s="243">
        <v>64.5889</v>
      </c>
      <c r="H108" s="243">
        <v>47.7256</v>
      </c>
      <c r="I108" s="243">
        <v>51.3969</v>
      </c>
      <c r="J108" s="243">
        <v>67.3993</v>
      </c>
      <c r="K108" s="243">
        <v>0</v>
      </c>
      <c r="L108" s="243">
        <v>58.9432</v>
      </c>
      <c r="M108" s="243">
        <v>47.7256</v>
      </c>
      <c r="N108" s="243">
        <v>61.7298</v>
      </c>
      <c r="O108" s="243">
        <v>61.7298</v>
      </c>
    </row>
    <row r="109" spans="1:15" ht="12.75">
      <c r="A109" s="217"/>
      <c r="B109" s="230" t="s">
        <v>274</v>
      </c>
      <c r="C109" s="232">
        <v>0</v>
      </c>
      <c r="D109" s="232">
        <v>0</v>
      </c>
      <c r="E109" s="232">
        <v>0</v>
      </c>
      <c r="F109" s="232">
        <v>0</v>
      </c>
      <c r="G109" s="232">
        <v>0</v>
      </c>
      <c r="H109" s="232">
        <v>0</v>
      </c>
      <c r="I109" s="232">
        <v>0</v>
      </c>
      <c r="J109" s="232">
        <v>0</v>
      </c>
      <c r="K109" s="232">
        <v>0</v>
      </c>
      <c r="L109" s="232">
        <v>0</v>
      </c>
      <c r="M109" s="232">
        <v>0</v>
      </c>
      <c r="N109" s="232">
        <v>0</v>
      </c>
      <c r="O109" s="232">
        <v>0</v>
      </c>
    </row>
    <row r="110" spans="1:15" ht="12.75">
      <c r="A110" s="217"/>
      <c r="B110" s="233" t="s">
        <v>250</v>
      </c>
      <c r="C110" s="235">
        <v>50694</v>
      </c>
      <c r="D110" s="235">
        <v>161090</v>
      </c>
      <c r="E110" s="235">
        <v>606735</v>
      </c>
      <c r="F110" s="235">
        <v>232825</v>
      </c>
      <c r="G110" s="235">
        <v>34465</v>
      </c>
      <c r="H110" s="235">
        <v>4802</v>
      </c>
      <c r="I110" s="235">
        <v>1643</v>
      </c>
      <c r="J110" s="235">
        <v>1500</v>
      </c>
      <c r="K110" s="235">
        <v>480</v>
      </c>
      <c r="L110" s="235">
        <v>249392</v>
      </c>
      <c r="M110" s="235">
        <v>5282</v>
      </c>
      <c r="N110" s="235">
        <v>1094234</v>
      </c>
      <c r="O110" s="235">
        <v>1094234</v>
      </c>
    </row>
    <row r="111" spans="1:15" ht="12.75">
      <c r="A111" s="217"/>
      <c r="B111" s="236" t="s">
        <v>251</v>
      </c>
      <c r="C111" s="235">
        <v>50800</v>
      </c>
      <c r="D111" s="235">
        <v>162507</v>
      </c>
      <c r="E111" s="235">
        <v>611601</v>
      </c>
      <c r="F111" s="235">
        <v>234688</v>
      </c>
      <c r="G111" s="235">
        <v>34465</v>
      </c>
      <c r="H111" s="235">
        <v>4802</v>
      </c>
      <c r="I111" s="235">
        <v>2120</v>
      </c>
      <c r="J111" s="235">
        <v>1500</v>
      </c>
      <c r="K111" s="235">
        <v>480</v>
      </c>
      <c r="L111" s="235">
        <v>251392</v>
      </c>
      <c r="M111" s="235">
        <v>5282</v>
      </c>
      <c r="N111" s="235">
        <v>1102963</v>
      </c>
      <c r="O111" s="235">
        <v>1102963</v>
      </c>
    </row>
    <row r="112" spans="1:15" ht="12.75">
      <c r="A112" s="217"/>
      <c r="B112" s="237" t="s">
        <v>255</v>
      </c>
      <c r="C112" s="235">
        <v>27014.04</v>
      </c>
      <c r="D112" s="235">
        <v>60183.59</v>
      </c>
      <c r="E112" s="235">
        <v>375247.41</v>
      </c>
      <c r="F112" s="235">
        <v>143794.98</v>
      </c>
      <c r="G112" s="235">
        <v>21143.35</v>
      </c>
      <c r="H112" s="235">
        <v>1734.9</v>
      </c>
      <c r="I112" s="235">
        <v>2109.25</v>
      </c>
      <c r="J112" s="235">
        <v>0</v>
      </c>
      <c r="K112" s="235">
        <v>264</v>
      </c>
      <c r="L112" s="235">
        <v>110450.23</v>
      </c>
      <c r="M112" s="235">
        <v>1998.9</v>
      </c>
      <c r="N112" s="235">
        <v>631491.52</v>
      </c>
      <c r="O112" s="238">
        <v>631491.52</v>
      </c>
    </row>
    <row r="113" spans="1:15" ht="12.75">
      <c r="A113" s="217"/>
      <c r="B113" s="239" t="s">
        <v>256</v>
      </c>
      <c r="C113" s="241">
        <v>53.1772</v>
      </c>
      <c r="D113" s="241">
        <v>37.0345</v>
      </c>
      <c r="E113" s="241">
        <v>61.3549</v>
      </c>
      <c r="F113" s="241">
        <v>61.2707</v>
      </c>
      <c r="G113" s="241">
        <v>61.3473</v>
      </c>
      <c r="H113" s="241">
        <v>36.1287</v>
      </c>
      <c r="I113" s="241">
        <v>99.4929</v>
      </c>
      <c r="J113" s="241">
        <v>0</v>
      </c>
      <c r="K113" s="241">
        <v>55</v>
      </c>
      <c r="L113" s="241">
        <v>43.9355</v>
      </c>
      <c r="M113" s="241">
        <v>37.8436</v>
      </c>
      <c r="N113" s="241">
        <v>57.2541</v>
      </c>
      <c r="O113" s="241">
        <v>57.2541</v>
      </c>
    </row>
    <row r="114" spans="1:15" ht="12.75">
      <c r="A114" s="217"/>
      <c r="B114" s="230" t="s">
        <v>275</v>
      </c>
      <c r="C114" s="242">
        <v>0</v>
      </c>
      <c r="D114" s="242">
        <v>0</v>
      </c>
      <c r="E114" s="242">
        <v>0</v>
      </c>
      <c r="F114" s="242">
        <v>0</v>
      </c>
      <c r="G114" s="242">
        <v>0</v>
      </c>
      <c r="H114" s="242">
        <v>0</v>
      </c>
      <c r="I114" s="242">
        <v>0</v>
      </c>
      <c r="J114" s="242">
        <v>0</v>
      </c>
      <c r="K114" s="242">
        <v>0</v>
      </c>
      <c r="L114" s="242">
        <v>0</v>
      </c>
      <c r="M114" s="242">
        <v>0</v>
      </c>
      <c r="N114" s="242">
        <v>0</v>
      </c>
      <c r="O114" s="242">
        <v>0</v>
      </c>
    </row>
    <row r="115" spans="1:15" ht="12.75">
      <c r="A115" s="217"/>
      <c r="B115" s="233" t="s">
        <v>250</v>
      </c>
      <c r="C115" s="235">
        <v>58739</v>
      </c>
      <c r="D115" s="235">
        <v>128881</v>
      </c>
      <c r="E115" s="235">
        <v>522384</v>
      </c>
      <c r="F115" s="235">
        <v>202917</v>
      </c>
      <c r="G115" s="235">
        <v>29091</v>
      </c>
      <c r="H115" s="235">
        <v>9649</v>
      </c>
      <c r="I115" s="235">
        <v>2656</v>
      </c>
      <c r="J115" s="235">
        <v>2100</v>
      </c>
      <c r="K115" s="235">
        <v>0</v>
      </c>
      <c r="L115" s="235">
        <v>221467</v>
      </c>
      <c r="M115" s="235">
        <v>9649</v>
      </c>
      <c r="N115" s="235">
        <v>956417</v>
      </c>
      <c r="O115" s="235">
        <v>956417</v>
      </c>
    </row>
    <row r="116" spans="1:15" ht="12.75">
      <c r="A116" s="217"/>
      <c r="B116" s="236" t="s">
        <v>251</v>
      </c>
      <c r="C116" s="235">
        <v>58739</v>
      </c>
      <c r="D116" s="235">
        <v>129281</v>
      </c>
      <c r="E116" s="235">
        <v>527250</v>
      </c>
      <c r="F116" s="235">
        <v>204780</v>
      </c>
      <c r="G116" s="235">
        <v>29091</v>
      </c>
      <c r="H116" s="235">
        <v>9649</v>
      </c>
      <c r="I116" s="235">
        <v>2656</v>
      </c>
      <c r="J116" s="235">
        <v>1700</v>
      </c>
      <c r="K116" s="235">
        <v>0</v>
      </c>
      <c r="L116" s="235">
        <v>221467</v>
      </c>
      <c r="M116" s="235">
        <v>9649</v>
      </c>
      <c r="N116" s="235">
        <v>963146</v>
      </c>
      <c r="O116" s="235">
        <v>963146</v>
      </c>
    </row>
    <row r="117" spans="1:15" ht="12.75">
      <c r="A117" s="217"/>
      <c r="B117" s="237" t="s">
        <v>255</v>
      </c>
      <c r="C117" s="235">
        <v>30661.73</v>
      </c>
      <c r="D117" s="235">
        <v>65335.92</v>
      </c>
      <c r="E117" s="235">
        <v>328089.08</v>
      </c>
      <c r="F117" s="235">
        <v>126390.93</v>
      </c>
      <c r="G117" s="235">
        <v>16840.08</v>
      </c>
      <c r="H117" s="235">
        <v>903.28</v>
      </c>
      <c r="I117" s="235">
        <v>1090.52</v>
      </c>
      <c r="J117" s="235">
        <v>0</v>
      </c>
      <c r="K117" s="235">
        <v>0</v>
      </c>
      <c r="L117" s="235">
        <v>113928.25</v>
      </c>
      <c r="M117" s="235">
        <v>903.28</v>
      </c>
      <c r="N117" s="235">
        <v>569311.54</v>
      </c>
      <c r="O117" s="238">
        <v>569311.54</v>
      </c>
    </row>
    <row r="118" spans="1:15" ht="12.75">
      <c r="A118" s="217"/>
      <c r="B118" s="239" t="s">
        <v>256</v>
      </c>
      <c r="C118" s="241">
        <v>52.2</v>
      </c>
      <c r="D118" s="241">
        <v>50.5379</v>
      </c>
      <c r="E118" s="241">
        <v>62.2265</v>
      </c>
      <c r="F118" s="241">
        <v>61.7203</v>
      </c>
      <c r="G118" s="241">
        <v>57.8876</v>
      </c>
      <c r="H118" s="241">
        <v>9.3614</v>
      </c>
      <c r="I118" s="241">
        <v>41.0587</v>
      </c>
      <c r="J118" s="241">
        <v>0</v>
      </c>
      <c r="K118" s="241">
        <v>0</v>
      </c>
      <c r="L118" s="241">
        <v>51.4425</v>
      </c>
      <c r="M118" s="241">
        <v>9.3614</v>
      </c>
      <c r="N118" s="241">
        <v>59.1096</v>
      </c>
      <c r="O118" s="241">
        <v>59.1096</v>
      </c>
    </row>
    <row r="119" spans="1:15" ht="12.75">
      <c r="A119" s="217"/>
      <c r="B119" s="230" t="s">
        <v>276</v>
      </c>
      <c r="C119" s="242">
        <v>0</v>
      </c>
      <c r="D119" s="242">
        <v>0</v>
      </c>
      <c r="E119" s="242">
        <v>0</v>
      </c>
      <c r="F119" s="242">
        <v>0</v>
      </c>
      <c r="G119" s="242">
        <v>0</v>
      </c>
      <c r="H119" s="242">
        <v>0</v>
      </c>
      <c r="I119" s="242">
        <v>0</v>
      </c>
      <c r="J119" s="242">
        <v>0</v>
      </c>
      <c r="K119" s="242">
        <v>0</v>
      </c>
      <c r="L119" s="242">
        <v>0</v>
      </c>
      <c r="M119" s="242">
        <v>0</v>
      </c>
      <c r="N119" s="242">
        <v>0</v>
      </c>
      <c r="O119" s="242">
        <v>0</v>
      </c>
    </row>
    <row r="120" spans="1:15" ht="12.75">
      <c r="A120" s="217"/>
      <c r="B120" s="233" t="s">
        <v>250</v>
      </c>
      <c r="C120" s="235">
        <v>29647</v>
      </c>
      <c r="D120" s="235">
        <v>69432</v>
      </c>
      <c r="E120" s="235">
        <v>361541</v>
      </c>
      <c r="F120" s="235">
        <v>139450</v>
      </c>
      <c r="G120" s="235">
        <v>19201</v>
      </c>
      <c r="H120" s="235">
        <v>5276</v>
      </c>
      <c r="I120" s="235">
        <v>1143</v>
      </c>
      <c r="J120" s="235">
        <v>200</v>
      </c>
      <c r="K120" s="235">
        <v>0</v>
      </c>
      <c r="L120" s="235">
        <v>119623</v>
      </c>
      <c r="M120" s="235">
        <v>5276</v>
      </c>
      <c r="N120" s="235">
        <v>625890</v>
      </c>
      <c r="O120" s="235">
        <v>625890</v>
      </c>
    </row>
    <row r="121" spans="1:15" ht="12.75">
      <c r="A121" s="217"/>
      <c r="B121" s="236" t="s">
        <v>251</v>
      </c>
      <c r="C121" s="235">
        <v>29090</v>
      </c>
      <c r="D121" s="235">
        <v>69436</v>
      </c>
      <c r="E121" s="235">
        <v>366407</v>
      </c>
      <c r="F121" s="235">
        <v>141313</v>
      </c>
      <c r="G121" s="235">
        <v>19201</v>
      </c>
      <c r="H121" s="235">
        <v>5276</v>
      </c>
      <c r="I121" s="235">
        <v>1896</v>
      </c>
      <c r="J121" s="235">
        <v>0</v>
      </c>
      <c r="K121" s="235">
        <v>0</v>
      </c>
      <c r="L121" s="235">
        <v>119623</v>
      </c>
      <c r="M121" s="235">
        <v>5276</v>
      </c>
      <c r="N121" s="235">
        <v>632619</v>
      </c>
      <c r="O121" s="235">
        <v>632619</v>
      </c>
    </row>
    <row r="122" spans="1:15" ht="12.75">
      <c r="A122" s="217"/>
      <c r="B122" s="237" t="s">
        <v>255</v>
      </c>
      <c r="C122" s="235">
        <v>17892.86</v>
      </c>
      <c r="D122" s="235">
        <v>36432.81</v>
      </c>
      <c r="E122" s="235">
        <v>230799.19</v>
      </c>
      <c r="F122" s="235">
        <v>87064.97</v>
      </c>
      <c r="G122" s="235">
        <v>12187.83</v>
      </c>
      <c r="H122" s="235">
        <v>593.58</v>
      </c>
      <c r="I122" s="235">
        <v>1893.65</v>
      </c>
      <c r="J122" s="235">
        <v>0</v>
      </c>
      <c r="K122" s="235">
        <v>0</v>
      </c>
      <c r="L122" s="235">
        <v>68407.15</v>
      </c>
      <c r="M122" s="235">
        <v>593.58</v>
      </c>
      <c r="N122" s="235">
        <v>386864.89</v>
      </c>
      <c r="O122" s="238">
        <v>386864.89</v>
      </c>
    </row>
    <row r="123" spans="1:15" ht="12.75">
      <c r="A123" s="217"/>
      <c r="B123" s="239" t="s">
        <v>256</v>
      </c>
      <c r="C123" s="241">
        <v>61.5086</v>
      </c>
      <c r="D123" s="241">
        <v>52.4696</v>
      </c>
      <c r="E123" s="241">
        <v>62.9898</v>
      </c>
      <c r="F123" s="241">
        <v>61.6114</v>
      </c>
      <c r="G123" s="241">
        <v>63.475</v>
      </c>
      <c r="H123" s="241">
        <v>11.2506</v>
      </c>
      <c r="I123" s="241">
        <v>99.8761</v>
      </c>
      <c r="J123" s="241">
        <v>0</v>
      </c>
      <c r="K123" s="241">
        <v>0</v>
      </c>
      <c r="L123" s="241">
        <v>57.1856</v>
      </c>
      <c r="M123" s="241">
        <v>11.2506</v>
      </c>
      <c r="N123" s="241">
        <v>61.1529</v>
      </c>
      <c r="O123" s="241">
        <v>61.1529</v>
      </c>
    </row>
    <row r="124" spans="1:15" ht="12.75">
      <c r="A124" s="217"/>
      <c r="B124" s="230" t="s">
        <v>277</v>
      </c>
      <c r="C124" s="242">
        <v>0</v>
      </c>
      <c r="D124" s="242">
        <v>0</v>
      </c>
      <c r="E124" s="242">
        <v>0</v>
      </c>
      <c r="F124" s="242">
        <v>0</v>
      </c>
      <c r="G124" s="242">
        <v>0</v>
      </c>
      <c r="H124" s="242">
        <v>0</v>
      </c>
      <c r="I124" s="242">
        <v>0</v>
      </c>
      <c r="J124" s="242">
        <v>0</v>
      </c>
      <c r="K124" s="242">
        <v>0</v>
      </c>
      <c r="L124" s="242">
        <v>0</v>
      </c>
      <c r="M124" s="242">
        <v>0</v>
      </c>
      <c r="N124" s="242">
        <v>0</v>
      </c>
      <c r="O124" s="242">
        <v>0</v>
      </c>
    </row>
    <row r="125" spans="1:15" ht="12.75">
      <c r="A125" s="217"/>
      <c r="B125" s="233" t="s">
        <v>250</v>
      </c>
      <c r="C125" s="235">
        <v>66192</v>
      </c>
      <c r="D125" s="235">
        <v>168348</v>
      </c>
      <c r="E125" s="235">
        <v>753655</v>
      </c>
      <c r="F125" s="235">
        <v>295636</v>
      </c>
      <c r="G125" s="235">
        <v>38398</v>
      </c>
      <c r="H125" s="235">
        <v>24217</v>
      </c>
      <c r="I125" s="235">
        <v>3800</v>
      </c>
      <c r="J125" s="235">
        <v>840</v>
      </c>
      <c r="K125" s="235">
        <v>0</v>
      </c>
      <c r="L125" s="235">
        <v>277578</v>
      </c>
      <c r="M125" s="235">
        <v>24217</v>
      </c>
      <c r="N125" s="235">
        <v>1351086</v>
      </c>
      <c r="O125" s="235">
        <v>1351086</v>
      </c>
    </row>
    <row r="126" spans="1:15" ht="12.75">
      <c r="A126" s="217"/>
      <c r="B126" s="236" t="s">
        <v>251</v>
      </c>
      <c r="C126" s="235">
        <v>66192</v>
      </c>
      <c r="D126" s="235">
        <v>167111</v>
      </c>
      <c r="E126" s="235">
        <v>753655</v>
      </c>
      <c r="F126" s="235">
        <v>295636</v>
      </c>
      <c r="G126" s="235">
        <v>38398</v>
      </c>
      <c r="H126" s="235">
        <v>24217</v>
      </c>
      <c r="I126" s="235">
        <v>5037</v>
      </c>
      <c r="J126" s="235">
        <v>840</v>
      </c>
      <c r="K126" s="235">
        <v>0</v>
      </c>
      <c r="L126" s="235">
        <v>277578</v>
      </c>
      <c r="M126" s="235">
        <v>24217</v>
      </c>
      <c r="N126" s="235">
        <v>1351086</v>
      </c>
      <c r="O126" s="235">
        <v>1351086</v>
      </c>
    </row>
    <row r="127" spans="1:15" ht="12.75">
      <c r="A127" s="217"/>
      <c r="B127" s="237" t="s">
        <v>255</v>
      </c>
      <c r="C127" s="235">
        <v>38983.96</v>
      </c>
      <c r="D127" s="235">
        <v>92488.44</v>
      </c>
      <c r="E127" s="235">
        <v>468820.23</v>
      </c>
      <c r="F127" s="235">
        <v>179946.32</v>
      </c>
      <c r="G127" s="235">
        <v>25279.58</v>
      </c>
      <c r="H127" s="235">
        <v>1599.64</v>
      </c>
      <c r="I127" s="235">
        <v>3591.26</v>
      </c>
      <c r="J127" s="235">
        <v>724.39</v>
      </c>
      <c r="K127" s="235">
        <v>0</v>
      </c>
      <c r="L127" s="235">
        <v>161067.63</v>
      </c>
      <c r="M127" s="235">
        <v>1599.64</v>
      </c>
      <c r="N127" s="235">
        <v>811433.82</v>
      </c>
      <c r="O127" s="238">
        <v>811433.82</v>
      </c>
    </row>
    <row r="128" spans="1:15" ht="12.75">
      <c r="A128" s="217"/>
      <c r="B128" s="239" t="s">
        <v>256</v>
      </c>
      <c r="C128" s="241">
        <v>58.8953</v>
      </c>
      <c r="D128" s="241">
        <v>55.3455</v>
      </c>
      <c r="E128" s="241">
        <v>62.2062</v>
      </c>
      <c r="F128" s="241">
        <v>60.8675</v>
      </c>
      <c r="G128" s="241">
        <v>65.8357</v>
      </c>
      <c r="H128" s="241">
        <v>6.6054</v>
      </c>
      <c r="I128" s="241">
        <v>71.2976</v>
      </c>
      <c r="J128" s="241">
        <v>86.2369</v>
      </c>
      <c r="K128" s="241">
        <v>0</v>
      </c>
      <c r="L128" s="241">
        <v>58.0261</v>
      </c>
      <c r="M128" s="241">
        <v>6.6054</v>
      </c>
      <c r="N128" s="241">
        <v>60.0579</v>
      </c>
      <c r="O128" s="241">
        <v>60.0579</v>
      </c>
    </row>
    <row r="129" spans="1:15" ht="12.75">
      <c r="A129" s="217"/>
      <c r="B129" s="230" t="s">
        <v>278</v>
      </c>
      <c r="C129" s="242">
        <v>0</v>
      </c>
      <c r="D129" s="242">
        <v>0</v>
      </c>
      <c r="E129" s="242">
        <v>0</v>
      </c>
      <c r="F129" s="242">
        <v>0</v>
      </c>
      <c r="G129" s="242">
        <v>0</v>
      </c>
      <c r="H129" s="242">
        <v>0</v>
      </c>
      <c r="I129" s="242">
        <v>0</v>
      </c>
      <c r="J129" s="242">
        <v>0</v>
      </c>
      <c r="K129" s="242">
        <v>0</v>
      </c>
      <c r="L129" s="242">
        <v>0</v>
      </c>
      <c r="M129" s="242">
        <v>0</v>
      </c>
      <c r="N129" s="242">
        <v>0</v>
      </c>
      <c r="O129" s="242">
        <v>0</v>
      </c>
    </row>
    <row r="130" spans="1:15" ht="12.75">
      <c r="A130" s="217"/>
      <c r="B130" s="233" t="s">
        <v>250</v>
      </c>
      <c r="C130" s="235">
        <v>58210</v>
      </c>
      <c r="D130" s="235">
        <v>132709</v>
      </c>
      <c r="E130" s="235">
        <v>575512</v>
      </c>
      <c r="F130" s="235">
        <v>222706</v>
      </c>
      <c r="G130" s="235">
        <v>30532</v>
      </c>
      <c r="H130" s="235">
        <v>9119</v>
      </c>
      <c r="I130" s="235">
        <v>3778</v>
      </c>
      <c r="J130" s="235">
        <v>1800</v>
      </c>
      <c r="K130" s="235">
        <v>100</v>
      </c>
      <c r="L130" s="235">
        <v>227029</v>
      </c>
      <c r="M130" s="235">
        <v>9219</v>
      </c>
      <c r="N130" s="235">
        <v>1034466</v>
      </c>
      <c r="O130" s="235">
        <v>1034466</v>
      </c>
    </row>
    <row r="131" spans="1:15" ht="12.75">
      <c r="A131" s="217"/>
      <c r="B131" s="236" t="s">
        <v>251</v>
      </c>
      <c r="C131" s="235">
        <v>56710</v>
      </c>
      <c r="D131" s="235">
        <v>134419</v>
      </c>
      <c r="E131" s="235">
        <v>580378</v>
      </c>
      <c r="F131" s="235">
        <v>224569</v>
      </c>
      <c r="G131" s="235">
        <v>30572</v>
      </c>
      <c r="H131" s="235">
        <v>9119</v>
      </c>
      <c r="I131" s="235">
        <v>3778</v>
      </c>
      <c r="J131" s="235">
        <v>1550</v>
      </c>
      <c r="K131" s="235">
        <v>100</v>
      </c>
      <c r="L131" s="235">
        <v>227029</v>
      </c>
      <c r="M131" s="235">
        <v>9219</v>
      </c>
      <c r="N131" s="235">
        <v>1041195</v>
      </c>
      <c r="O131" s="235">
        <v>1041195</v>
      </c>
    </row>
    <row r="132" spans="1:15" ht="12.75">
      <c r="A132" s="217"/>
      <c r="B132" s="237" t="s">
        <v>255</v>
      </c>
      <c r="C132" s="235">
        <v>34326.47</v>
      </c>
      <c r="D132" s="235">
        <v>69143.42</v>
      </c>
      <c r="E132" s="235">
        <v>375150.14</v>
      </c>
      <c r="F132" s="235">
        <v>145137.6</v>
      </c>
      <c r="G132" s="235">
        <v>19640.31</v>
      </c>
      <c r="H132" s="235">
        <v>913.93</v>
      </c>
      <c r="I132" s="235">
        <v>1844.53</v>
      </c>
      <c r="J132" s="235">
        <v>0</v>
      </c>
      <c r="K132" s="235">
        <v>0</v>
      </c>
      <c r="L132" s="235">
        <v>124954.73</v>
      </c>
      <c r="M132" s="235">
        <v>913.93</v>
      </c>
      <c r="N132" s="235">
        <v>646156.4</v>
      </c>
      <c r="O132" s="238">
        <v>646156.4</v>
      </c>
    </row>
    <row r="133" spans="1:15" ht="12.75">
      <c r="A133" s="217"/>
      <c r="B133" s="239" t="s">
        <v>256</v>
      </c>
      <c r="C133" s="241">
        <v>60.5298</v>
      </c>
      <c r="D133" s="241">
        <v>51.4387</v>
      </c>
      <c r="E133" s="241">
        <v>64.6389</v>
      </c>
      <c r="F133" s="241">
        <v>64.6294</v>
      </c>
      <c r="G133" s="241">
        <v>64.2428</v>
      </c>
      <c r="H133" s="241">
        <v>10.0223</v>
      </c>
      <c r="I133" s="241">
        <v>48.8229</v>
      </c>
      <c r="J133" s="241">
        <v>0</v>
      </c>
      <c r="K133" s="241">
        <v>0</v>
      </c>
      <c r="L133" s="241">
        <v>55.0391</v>
      </c>
      <c r="M133" s="241">
        <v>9.9135</v>
      </c>
      <c r="N133" s="241">
        <v>62.0591</v>
      </c>
      <c r="O133" s="241">
        <v>62.0591</v>
      </c>
    </row>
    <row r="134" spans="1:15" ht="12.75">
      <c r="A134" s="217"/>
      <c r="B134" s="230" t="s">
        <v>279</v>
      </c>
      <c r="C134" s="242">
        <v>0</v>
      </c>
      <c r="D134" s="242">
        <v>0</v>
      </c>
      <c r="E134" s="242">
        <v>0</v>
      </c>
      <c r="F134" s="242">
        <v>0</v>
      </c>
      <c r="G134" s="242">
        <v>0</v>
      </c>
      <c r="H134" s="242">
        <v>0</v>
      </c>
      <c r="I134" s="242">
        <v>0</v>
      </c>
      <c r="J134" s="242">
        <v>0</v>
      </c>
      <c r="K134" s="242">
        <v>0</v>
      </c>
      <c r="L134" s="242">
        <v>0</v>
      </c>
      <c r="M134" s="242">
        <v>0</v>
      </c>
      <c r="N134" s="242">
        <v>0</v>
      </c>
      <c r="O134" s="242">
        <v>0</v>
      </c>
    </row>
    <row r="135" spans="1:15" ht="12.75">
      <c r="A135" s="217"/>
      <c r="B135" s="233" t="s">
        <v>250</v>
      </c>
      <c r="C135" s="235">
        <v>115904</v>
      </c>
      <c r="D135" s="235">
        <v>227412</v>
      </c>
      <c r="E135" s="235">
        <v>1227076</v>
      </c>
      <c r="F135" s="235">
        <v>475256</v>
      </c>
      <c r="G135" s="235">
        <v>67002</v>
      </c>
      <c r="H135" s="235">
        <v>22674</v>
      </c>
      <c r="I135" s="235">
        <v>6642</v>
      </c>
      <c r="J135" s="235">
        <v>5500</v>
      </c>
      <c r="K135" s="235">
        <v>210</v>
      </c>
      <c r="L135" s="235">
        <v>422460</v>
      </c>
      <c r="M135" s="235">
        <v>22884</v>
      </c>
      <c r="N135" s="235">
        <v>2147676</v>
      </c>
      <c r="O135" s="235">
        <v>2147676</v>
      </c>
    </row>
    <row r="136" spans="1:15" ht="12.75">
      <c r="A136" s="217"/>
      <c r="B136" s="236" t="s">
        <v>251</v>
      </c>
      <c r="C136" s="235">
        <v>115985</v>
      </c>
      <c r="D136" s="235">
        <v>238315</v>
      </c>
      <c r="E136" s="235">
        <v>1231942</v>
      </c>
      <c r="F136" s="235">
        <v>478153</v>
      </c>
      <c r="G136" s="235">
        <v>67002</v>
      </c>
      <c r="H136" s="235">
        <v>25610</v>
      </c>
      <c r="I136" s="235">
        <v>7933</v>
      </c>
      <c r="J136" s="235">
        <v>5500</v>
      </c>
      <c r="K136" s="235">
        <v>210</v>
      </c>
      <c r="L136" s="235">
        <v>434735</v>
      </c>
      <c r="M136" s="235">
        <v>25820</v>
      </c>
      <c r="N136" s="235">
        <v>2170650</v>
      </c>
      <c r="O136" s="235">
        <v>2170650</v>
      </c>
    </row>
    <row r="137" spans="1:15" ht="12.75">
      <c r="A137" s="217"/>
      <c r="B137" s="237" t="s">
        <v>255</v>
      </c>
      <c r="C137" s="235">
        <v>61016.34</v>
      </c>
      <c r="D137" s="235">
        <v>130002.33</v>
      </c>
      <c r="E137" s="235">
        <v>766269.94</v>
      </c>
      <c r="F137" s="235">
        <v>288149.71</v>
      </c>
      <c r="G137" s="235">
        <v>42455.4</v>
      </c>
      <c r="H137" s="235">
        <v>13215.09</v>
      </c>
      <c r="I137" s="235">
        <v>6931.47</v>
      </c>
      <c r="J137" s="235">
        <v>3424.23</v>
      </c>
      <c r="K137" s="235">
        <v>0</v>
      </c>
      <c r="L137" s="235">
        <v>243829.77</v>
      </c>
      <c r="M137" s="235">
        <v>13215.09</v>
      </c>
      <c r="N137" s="235">
        <v>1311464.51</v>
      </c>
      <c r="O137" s="238">
        <v>1311464.51</v>
      </c>
    </row>
    <row r="138" spans="1:15" ht="12.75">
      <c r="A138" s="217"/>
      <c r="B138" s="239" t="s">
        <v>256</v>
      </c>
      <c r="C138" s="241">
        <v>52.6071</v>
      </c>
      <c r="D138" s="241">
        <v>54.5506</v>
      </c>
      <c r="E138" s="241">
        <v>62.2002</v>
      </c>
      <c r="F138" s="241">
        <v>60.2631</v>
      </c>
      <c r="G138" s="241">
        <v>63.3644</v>
      </c>
      <c r="H138" s="241">
        <v>51.6013</v>
      </c>
      <c r="I138" s="241">
        <v>87.3751</v>
      </c>
      <c r="J138" s="241">
        <v>62.2587</v>
      </c>
      <c r="K138" s="241">
        <v>0</v>
      </c>
      <c r="L138" s="241">
        <v>56.087</v>
      </c>
      <c r="M138" s="241">
        <v>51.1816</v>
      </c>
      <c r="N138" s="241">
        <v>60.4181</v>
      </c>
      <c r="O138" s="241">
        <v>60.4181</v>
      </c>
    </row>
    <row r="139" spans="1:15" ht="12.75">
      <c r="A139" s="217"/>
      <c r="B139" s="230" t="s">
        <v>280</v>
      </c>
      <c r="C139" s="242">
        <v>0</v>
      </c>
      <c r="D139" s="242">
        <v>0</v>
      </c>
      <c r="E139" s="242">
        <v>0</v>
      </c>
      <c r="F139" s="242">
        <v>0</v>
      </c>
      <c r="G139" s="242">
        <v>0</v>
      </c>
      <c r="H139" s="242">
        <v>0</v>
      </c>
      <c r="I139" s="242">
        <v>0</v>
      </c>
      <c r="J139" s="242">
        <v>0</v>
      </c>
      <c r="K139" s="242">
        <v>0</v>
      </c>
      <c r="L139" s="242">
        <v>0</v>
      </c>
      <c r="M139" s="242">
        <v>0</v>
      </c>
      <c r="N139" s="242">
        <v>0</v>
      </c>
      <c r="O139" s="242">
        <v>0</v>
      </c>
    </row>
    <row r="140" spans="1:15" ht="12.75">
      <c r="A140" s="217"/>
      <c r="B140" s="233" t="s">
        <v>250</v>
      </c>
      <c r="C140" s="235">
        <v>46778</v>
      </c>
      <c r="D140" s="235">
        <v>105944</v>
      </c>
      <c r="E140" s="235">
        <v>562023</v>
      </c>
      <c r="F140" s="235">
        <v>218632</v>
      </c>
      <c r="G140" s="235">
        <v>30342</v>
      </c>
      <c r="H140" s="235">
        <v>8496</v>
      </c>
      <c r="I140" s="235">
        <v>1783</v>
      </c>
      <c r="J140" s="235">
        <v>5030</v>
      </c>
      <c r="K140" s="235">
        <v>0</v>
      </c>
      <c r="L140" s="235">
        <v>189877</v>
      </c>
      <c r="M140" s="235">
        <v>8496</v>
      </c>
      <c r="N140" s="235">
        <v>979028</v>
      </c>
      <c r="O140" s="235">
        <v>979028</v>
      </c>
    </row>
    <row r="141" spans="1:15" ht="12.75">
      <c r="A141" s="217"/>
      <c r="B141" s="236" t="s">
        <v>251</v>
      </c>
      <c r="C141" s="235">
        <v>46817</v>
      </c>
      <c r="D141" s="235">
        <v>105857</v>
      </c>
      <c r="E141" s="235">
        <v>562023</v>
      </c>
      <c r="F141" s="235">
        <v>218632</v>
      </c>
      <c r="G141" s="235">
        <v>30067</v>
      </c>
      <c r="H141" s="235">
        <v>8496</v>
      </c>
      <c r="I141" s="235">
        <v>2106</v>
      </c>
      <c r="J141" s="235">
        <v>5030</v>
      </c>
      <c r="K141" s="235">
        <v>0</v>
      </c>
      <c r="L141" s="235">
        <v>189877</v>
      </c>
      <c r="M141" s="235">
        <v>8496</v>
      </c>
      <c r="N141" s="235">
        <v>979028</v>
      </c>
      <c r="O141" s="235">
        <v>979028</v>
      </c>
    </row>
    <row r="142" spans="1:15" ht="12.75">
      <c r="A142" s="217"/>
      <c r="B142" s="237" t="s">
        <v>255</v>
      </c>
      <c r="C142" s="235">
        <v>26238.59</v>
      </c>
      <c r="D142" s="235">
        <v>53883.48</v>
      </c>
      <c r="E142" s="235">
        <v>344950.55</v>
      </c>
      <c r="F142" s="235">
        <v>128997.36</v>
      </c>
      <c r="G142" s="235">
        <v>18802.99</v>
      </c>
      <c r="H142" s="235">
        <v>2993.91</v>
      </c>
      <c r="I142" s="235">
        <v>2055.27</v>
      </c>
      <c r="J142" s="235">
        <v>600</v>
      </c>
      <c r="K142" s="235">
        <v>0</v>
      </c>
      <c r="L142" s="235">
        <v>101580.33</v>
      </c>
      <c r="M142" s="235">
        <v>2993.91</v>
      </c>
      <c r="N142" s="235">
        <v>578522.15</v>
      </c>
      <c r="O142" s="238">
        <v>578522.15</v>
      </c>
    </row>
    <row r="143" spans="1:15" ht="12.75">
      <c r="A143" s="217"/>
      <c r="B143" s="239" t="s">
        <v>256</v>
      </c>
      <c r="C143" s="241">
        <v>56.045</v>
      </c>
      <c r="D143" s="241">
        <v>50.9021</v>
      </c>
      <c r="E143" s="241">
        <v>61.3766</v>
      </c>
      <c r="F143" s="241">
        <v>59.002</v>
      </c>
      <c r="G143" s="241">
        <v>62.537</v>
      </c>
      <c r="H143" s="241">
        <v>35.2391</v>
      </c>
      <c r="I143" s="241">
        <v>97.5912</v>
      </c>
      <c r="J143" s="241">
        <v>11.9284</v>
      </c>
      <c r="K143" s="241">
        <v>0</v>
      </c>
      <c r="L143" s="241">
        <v>53.498</v>
      </c>
      <c r="M143" s="241">
        <v>35.2391</v>
      </c>
      <c r="N143" s="241">
        <v>59.0915</v>
      </c>
      <c r="O143" s="241">
        <v>59.0915</v>
      </c>
    </row>
    <row r="144" spans="1:15" ht="12.75">
      <c r="A144" s="217"/>
      <c r="B144" s="230" t="s">
        <v>281</v>
      </c>
      <c r="C144" s="242">
        <v>0</v>
      </c>
      <c r="D144" s="242">
        <v>0</v>
      </c>
      <c r="E144" s="242">
        <v>0</v>
      </c>
      <c r="F144" s="242">
        <v>0</v>
      </c>
      <c r="G144" s="242">
        <v>0</v>
      </c>
      <c r="H144" s="242">
        <v>0</v>
      </c>
      <c r="I144" s="242">
        <v>0</v>
      </c>
      <c r="J144" s="242">
        <v>0</v>
      </c>
      <c r="K144" s="242">
        <v>0</v>
      </c>
      <c r="L144" s="242">
        <v>0</v>
      </c>
      <c r="M144" s="242">
        <v>0</v>
      </c>
      <c r="N144" s="242">
        <v>0</v>
      </c>
      <c r="O144" s="242">
        <v>0</v>
      </c>
    </row>
    <row r="145" spans="1:15" ht="12.75">
      <c r="A145" s="217"/>
      <c r="B145" s="233" t="s">
        <v>250</v>
      </c>
      <c r="C145" s="235">
        <v>71458</v>
      </c>
      <c r="D145" s="235">
        <v>134659</v>
      </c>
      <c r="E145" s="235">
        <v>658154</v>
      </c>
      <c r="F145" s="235">
        <v>252602</v>
      </c>
      <c r="G145" s="235">
        <v>34442</v>
      </c>
      <c r="H145" s="235">
        <v>6774</v>
      </c>
      <c r="I145" s="235">
        <v>24549</v>
      </c>
      <c r="J145" s="235">
        <v>0</v>
      </c>
      <c r="K145" s="235">
        <v>500</v>
      </c>
      <c r="L145" s="235">
        <v>265108</v>
      </c>
      <c r="M145" s="235">
        <v>7274</v>
      </c>
      <c r="N145" s="235">
        <v>1183138</v>
      </c>
      <c r="O145" s="235">
        <v>1183138</v>
      </c>
    </row>
    <row r="146" spans="1:15" ht="12.75">
      <c r="A146" s="217"/>
      <c r="B146" s="236" t="s">
        <v>251</v>
      </c>
      <c r="C146" s="235">
        <v>71579</v>
      </c>
      <c r="D146" s="235">
        <v>135292</v>
      </c>
      <c r="E146" s="235">
        <v>667886</v>
      </c>
      <c r="F146" s="235">
        <v>256324</v>
      </c>
      <c r="G146" s="235">
        <v>34442</v>
      </c>
      <c r="H146" s="235">
        <v>6774</v>
      </c>
      <c r="I146" s="235">
        <v>23707</v>
      </c>
      <c r="J146" s="235">
        <v>88</v>
      </c>
      <c r="K146" s="235">
        <v>500</v>
      </c>
      <c r="L146" s="235">
        <v>265108</v>
      </c>
      <c r="M146" s="235">
        <v>7274</v>
      </c>
      <c r="N146" s="235">
        <v>1196592</v>
      </c>
      <c r="O146" s="235">
        <v>1196592</v>
      </c>
    </row>
    <row r="147" spans="1:15" ht="12.75">
      <c r="A147" s="217"/>
      <c r="B147" s="237" t="s">
        <v>255</v>
      </c>
      <c r="C147" s="235">
        <v>36155.41</v>
      </c>
      <c r="D147" s="235">
        <v>71919.75</v>
      </c>
      <c r="E147" s="235">
        <v>429937.57</v>
      </c>
      <c r="F147" s="235">
        <v>162284.8</v>
      </c>
      <c r="G147" s="235">
        <v>22515.93</v>
      </c>
      <c r="H147" s="235">
        <v>772.15</v>
      </c>
      <c r="I147" s="235">
        <v>7052.33</v>
      </c>
      <c r="J147" s="235">
        <v>88</v>
      </c>
      <c r="K147" s="235">
        <v>237.6</v>
      </c>
      <c r="L147" s="235">
        <v>137731.42</v>
      </c>
      <c r="M147" s="235">
        <v>1009.75</v>
      </c>
      <c r="N147" s="235">
        <v>730963.54</v>
      </c>
      <c r="O147" s="238">
        <v>730963.54</v>
      </c>
    </row>
    <row r="148" spans="1:15" ht="12.75">
      <c r="A148" s="217"/>
      <c r="B148" s="239" t="s">
        <v>256</v>
      </c>
      <c r="C148" s="241">
        <v>50.5112</v>
      </c>
      <c r="D148" s="241">
        <v>53.1589</v>
      </c>
      <c r="E148" s="241">
        <v>64.3729</v>
      </c>
      <c r="F148" s="241">
        <v>63.3124</v>
      </c>
      <c r="G148" s="241">
        <v>65.3735</v>
      </c>
      <c r="H148" s="241">
        <v>11.3987</v>
      </c>
      <c r="I148" s="241">
        <v>29.7479</v>
      </c>
      <c r="J148" s="241">
        <v>100</v>
      </c>
      <c r="K148" s="241">
        <v>47.52</v>
      </c>
      <c r="L148" s="241">
        <v>51.9529</v>
      </c>
      <c r="M148" s="241">
        <v>13.8816</v>
      </c>
      <c r="N148" s="241">
        <v>61.0871</v>
      </c>
      <c r="O148" s="241">
        <v>61.0871</v>
      </c>
    </row>
    <row r="149" spans="1:15" ht="12.75">
      <c r="A149" s="217"/>
      <c r="B149" s="230" t="s">
        <v>282</v>
      </c>
      <c r="C149" s="242">
        <v>0</v>
      </c>
      <c r="D149" s="242">
        <v>0</v>
      </c>
      <c r="E149" s="242">
        <v>0</v>
      </c>
      <c r="F149" s="242">
        <v>0</v>
      </c>
      <c r="G149" s="242">
        <v>0</v>
      </c>
      <c r="H149" s="242">
        <v>0</v>
      </c>
      <c r="I149" s="242">
        <v>0</v>
      </c>
      <c r="J149" s="242">
        <v>0</v>
      </c>
      <c r="K149" s="242">
        <v>0</v>
      </c>
      <c r="L149" s="242">
        <v>0</v>
      </c>
      <c r="M149" s="242">
        <v>0</v>
      </c>
      <c r="N149" s="242">
        <v>0</v>
      </c>
      <c r="O149" s="242">
        <v>0</v>
      </c>
    </row>
    <row r="150" spans="1:15" ht="12.75">
      <c r="A150" s="217"/>
      <c r="B150" s="233" t="s">
        <v>250</v>
      </c>
      <c r="C150" s="235">
        <v>91162</v>
      </c>
      <c r="D150" s="235">
        <v>188896</v>
      </c>
      <c r="E150" s="235">
        <v>968344</v>
      </c>
      <c r="F150" s="235">
        <v>376554</v>
      </c>
      <c r="G150" s="235">
        <v>52189</v>
      </c>
      <c r="H150" s="235">
        <v>20369</v>
      </c>
      <c r="I150" s="235">
        <v>14300</v>
      </c>
      <c r="J150" s="235">
        <v>3950</v>
      </c>
      <c r="K150" s="235">
        <v>90</v>
      </c>
      <c r="L150" s="235">
        <v>350497</v>
      </c>
      <c r="M150" s="235">
        <v>20459</v>
      </c>
      <c r="N150" s="235">
        <v>1715854</v>
      </c>
      <c r="O150" s="235">
        <v>1715854</v>
      </c>
    </row>
    <row r="151" spans="1:15" ht="12.75">
      <c r="A151" s="217"/>
      <c r="B151" s="236" t="s">
        <v>251</v>
      </c>
      <c r="C151" s="235">
        <v>95706</v>
      </c>
      <c r="D151" s="235">
        <v>187711</v>
      </c>
      <c r="E151" s="235">
        <v>973210</v>
      </c>
      <c r="F151" s="235">
        <v>378907</v>
      </c>
      <c r="G151" s="235">
        <v>52189</v>
      </c>
      <c r="H151" s="235">
        <v>28593</v>
      </c>
      <c r="I151" s="235">
        <v>10941</v>
      </c>
      <c r="J151" s="235">
        <v>3950</v>
      </c>
      <c r="K151" s="235">
        <v>90</v>
      </c>
      <c r="L151" s="235">
        <v>350497</v>
      </c>
      <c r="M151" s="235">
        <v>28683</v>
      </c>
      <c r="N151" s="235">
        <v>1731297</v>
      </c>
      <c r="O151" s="235">
        <v>1731297</v>
      </c>
    </row>
    <row r="152" spans="1:15" ht="12.75">
      <c r="A152" s="217"/>
      <c r="B152" s="237" t="s">
        <v>255</v>
      </c>
      <c r="C152" s="235">
        <v>57333.85</v>
      </c>
      <c r="D152" s="235">
        <v>101446.02</v>
      </c>
      <c r="E152" s="235">
        <v>612495.47</v>
      </c>
      <c r="F152" s="235">
        <v>233325.73</v>
      </c>
      <c r="G152" s="235">
        <v>32652.98</v>
      </c>
      <c r="H152" s="235">
        <v>15018.81</v>
      </c>
      <c r="I152" s="235">
        <v>4064.57</v>
      </c>
      <c r="J152" s="235">
        <v>919.33</v>
      </c>
      <c r="K152" s="235">
        <v>0</v>
      </c>
      <c r="L152" s="235">
        <v>196416.75</v>
      </c>
      <c r="M152" s="235">
        <v>15018.81</v>
      </c>
      <c r="N152" s="235">
        <v>1057256.76</v>
      </c>
      <c r="O152" s="238">
        <v>1057256.76</v>
      </c>
    </row>
    <row r="153" spans="1:15" ht="12.75">
      <c r="A153" s="217"/>
      <c r="B153" s="239" t="s">
        <v>256</v>
      </c>
      <c r="C153" s="243">
        <v>59.9062</v>
      </c>
      <c r="D153" s="243">
        <v>54.0437</v>
      </c>
      <c r="E153" s="243">
        <v>62.9356</v>
      </c>
      <c r="F153" s="243">
        <v>61.5786</v>
      </c>
      <c r="G153" s="243">
        <v>62.5668</v>
      </c>
      <c r="H153" s="243">
        <v>52.5262</v>
      </c>
      <c r="I153" s="243">
        <v>37.1499</v>
      </c>
      <c r="J153" s="243">
        <v>23.2742</v>
      </c>
      <c r="K153" s="243">
        <v>0</v>
      </c>
      <c r="L153" s="243">
        <v>56.0395</v>
      </c>
      <c r="M153" s="243">
        <v>52.3614</v>
      </c>
      <c r="N153" s="243">
        <v>61.0673</v>
      </c>
      <c r="O153" s="243">
        <v>61.0673</v>
      </c>
    </row>
    <row r="154" spans="1:15" ht="12.75">
      <c r="A154" s="217"/>
      <c r="B154" s="230" t="s">
        <v>283</v>
      </c>
      <c r="C154" s="232">
        <v>0</v>
      </c>
      <c r="D154" s="232">
        <v>0</v>
      </c>
      <c r="E154" s="232">
        <v>0</v>
      </c>
      <c r="F154" s="232">
        <v>0</v>
      </c>
      <c r="G154" s="232">
        <v>0</v>
      </c>
      <c r="H154" s="232">
        <v>0</v>
      </c>
      <c r="I154" s="232">
        <v>0</v>
      </c>
      <c r="J154" s="232">
        <v>0</v>
      </c>
      <c r="K154" s="232">
        <v>0</v>
      </c>
      <c r="L154" s="232">
        <v>0</v>
      </c>
      <c r="M154" s="232">
        <v>0</v>
      </c>
      <c r="N154" s="232">
        <v>0</v>
      </c>
      <c r="O154" s="232">
        <v>0</v>
      </c>
    </row>
    <row r="155" spans="1:15" ht="12.75">
      <c r="A155" s="217"/>
      <c r="B155" s="233" t="s">
        <v>250</v>
      </c>
      <c r="C155" s="235">
        <v>53823</v>
      </c>
      <c r="D155" s="235">
        <v>103774</v>
      </c>
      <c r="E155" s="235">
        <v>445747</v>
      </c>
      <c r="F155" s="235">
        <v>173164</v>
      </c>
      <c r="G155" s="235">
        <v>25495</v>
      </c>
      <c r="H155" s="235">
        <v>6951</v>
      </c>
      <c r="I155" s="235">
        <v>2814</v>
      </c>
      <c r="J155" s="235">
        <v>3200</v>
      </c>
      <c r="K155" s="235">
        <v>350</v>
      </c>
      <c r="L155" s="235">
        <v>189106</v>
      </c>
      <c r="M155" s="235">
        <v>7301</v>
      </c>
      <c r="N155" s="235">
        <v>815318</v>
      </c>
      <c r="O155" s="235">
        <v>815318</v>
      </c>
    </row>
    <row r="156" spans="1:15" ht="12.75">
      <c r="A156" s="217"/>
      <c r="B156" s="236" t="s">
        <v>251</v>
      </c>
      <c r="C156" s="235">
        <v>53841</v>
      </c>
      <c r="D156" s="235">
        <v>106256</v>
      </c>
      <c r="E156" s="235">
        <v>450613</v>
      </c>
      <c r="F156" s="235">
        <v>175027</v>
      </c>
      <c r="G156" s="235">
        <v>25495</v>
      </c>
      <c r="H156" s="235">
        <v>6951</v>
      </c>
      <c r="I156" s="235">
        <v>2814</v>
      </c>
      <c r="J156" s="235">
        <v>3200</v>
      </c>
      <c r="K156" s="235">
        <v>350</v>
      </c>
      <c r="L156" s="235">
        <v>191606</v>
      </c>
      <c r="M156" s="235">
        <v>7301</v>
      </c>
      <c r="N156" s="235">
        <v>824547</v>
      </c>
      <c r="O156" s="235">
        <v>824547</v>
      </c>
    </row>
    <row r="157" spans="1:15" ht="12.75">
      <c r="A157" s="217"/>
      <c r="B157" s="237" t="s">
        <v>255</v>
      </c>
      <c r="C157" s="235">
        <v>34340.81</v>
      </c>
      <c r="D157" s="235">
        <v>57597.94</v>
      </c>
      <c r="E157" s="235">
        <v>283249.71</v>
      </c>
      <c r="F157" s="235">
        <v>108990.84</v>
      </c>
      <c r="G157" s="235">
        <v>15443.82</v>
      </c>
      <c r="H157" s="235">
        <v>2122.44</v>
      </c>
      <c r="I157" s="235">
        <v>1458.24</v>
      </c>
      <c r="J157" s="235">
        <v>1810.4</v>
      </c>
      <c r="K157" s="235">
        <v>52.8</v>
      </c>
      <c r="L157" s="235">
        <v>110651.21</v>
      </c>
      <c r="M157" s="235">
        <v>2175.24</v>
      </c>
      <c r="N157" s="235">
        <v>505067</v>
      </c>
      <c r="O157" s="238">
        <v>505067</v>
      </c>
    </row>
    <row r="158" spans="1:15" ht="12.75">
      <c r="A158" s="217"/>
      <c r="B158" s="239" t="s">
        <v>256</v>
      </c>
      <c r="C158" s="241">
        <v>63.7819</v>
      </c>
      <c r="D158" s="241">
        <v>54.2068</v>
      </c>
      <c r="E158" s="241">
        <v>62.8588</v>
      </c>
      <c r="F158" s="241">
        <v>62.2709</v>
      </c>
      <c r="G158" s="241">
        <v>60.5759</v>
      </c>
      <c r="H158" s="241">
        <v>30.5343</v>
      </c>
      <c r="I158" s="241">
        <v>51.8209</v>
      </c>
      <c r="J158" s="241">
        <v>56.575</v>
      </c>
      <c r="K158" s="241">
        <v>15.0857</v>
      </c>
      <c r="L158" s="241">
        <v>57.7493</v>
      </c>
      <c r="M158" s="241">
        <v>29.7937</v>
      </c>
      <c r="N158" s="241">
        <v>61.2539</v>
      </c>
      <c r="O158" s="241">
        <v>61.2539</v>
      </c>
    </row>
    <row r="159" spans="1:15" ht="12.75">
      <c r="A159" s="217"/>
      <c r="B159" s="230" t="s">
        <v>284</v>
      </c>
      <c r="C159" s="242">
        <v>0</v>
      </c>
      <c r="D159" s="242">
        <v>0</v>
      </c>
      <c r="E159" s="242">
        <v>0</v>
      </c>
      <c r="F159" s="242">
        <v>0</v>
      </c>
      <c r="G159" s="242">
        <v>0</v>
      </c>
      <c r="H159" s="242">
        <v>0</v>
      </c>
      <c r="I159" s="242">
        <v>0</v>
      </c>
      <c r="J159" s="242">
        <v>0</v>
      </c>
      <c r="K159" s="242">
        <v>0</v>
      </c>
      <c r="L159" s="242">
        <v>0</v>
      </c>
      <c r="M159" s="242">
        <v>0</v>
      </c>
      <c r="N159" s="242">
        <v>0</v>
      </c>
      <c r="O159" s="242">
        <v>0</v>
      </c>
    </row>
    <row r="160" spans="1:15" ht="12.75">
      <c r="A160" s="217"/>
      <c r="B160" s="233" t="s">
        <v>250</v>
      </c>
      <c r="C160" s="235">
        <v>13812</v>
      </c>
      <c r="D160" s="235">
        <v>165621</v>
      </c>
      <c r="E160" s="235">
        <v>406622</v>
      </c>
      <c r="F160" s="235">
        <v>158313</v>
      </c>
      <c r="G160" s="235">
        <v>19787</v>
      </c>
      <c r="H160" s="235">
        <v>6613</v>
      </c>
      <c r="I160" s="235">
        <v>661</v>
      </c>
      <c r="J160" s="235">
        <v>3500</v>
      </c>
      <c r="K160" s="235">
        <v>0</v>
      </c>
      <c r="L160" s="235">
        <v>203381</v>
      </c>
      <c r="M160" s="235">
        <v>6613</v>
      </c>
      <c r="N160" s="235">
        <v>774929</v>
      </c>
      <c r="O160" s="235">
        <v>774929</v>
      </c>
    </row>
    <row r="161" spans="1:15" ht="12.75">
      <c r="A161" s="217"/>
      <c r="B161" s="236" t="s">
        <v>251</v>
      </c>
      <c r="C161" s="235">
        <v>13905</v>
      </c>
      <c r="D161" s="235">
        <v>163678</v>
      </c>
      <c r="E161" s="235">
        <v>406622</v>
      </c>
      <c r="F161" s="235">
        <v>160611</v>
      </c>
      <c r="G161" s="235">
        <v>19787</v>
      </c>
      <c r="H161" s="235">
        <v>13154</v>
      </c>
      <c r="I161" s="235">
        <v>1261</v>
      </c>
      <c r="J161" s="235">
        <v>4750</v>
      </c>
      <c r="K161" s="235">
        <v>0</v>
      </c>
      <c r="L161" s="235">
        <v>203381</v>
      </c>
      <c r="M161" s="235">
        <v>13154</v>
      </c>
      <c r="N161" s="235">
        <v>783768</v>
      </c>
      <c r="O161" s="235">
        <v>783768</v>
      </c>
    </row>
    <row r="162" spans="1:15" ht="12.75">
      <c r="A162" s="217"/>
      <c r="B162" s="237" t="s">
        <v>255</v>
      </c>
      <c r="C162" s="235">
        <v>8079.26</v>
      </c>
      <c r="D162" s="235">
        <v>94054.22</v>
      </c>
      <c r="E162" s="235">
        <v>241375.16</v>
      </c>
      <c r="F162" s="235">
        <v>93405.11</v>
      </c>
      <c r="G162" s="235">
        <v>12609.93</v>
      </c>
      <c r="H162" s="235">
        <v>8391.56</v>
      </c>
      <c r="I162" s="235">
        <v>1121.94</v>
      </c>
      <c r="J162" s="235">
        <v>1247.7</v>
      </c>
      <c r="K162" s="235">
        <v>0</v>
      </c>
      <c r="L162" s="235">
        <v>117113.05</v>
      </c>
      <c r="M162" s="235">
        <v>8391.56</v>
      </c>
      <c r="N162" s="235">
        <v>460284.88</v>
      </c>
      <c r="O162" s="238">
        <v>460284.88</v>
      </c>
    </row>
    <row r="163" spans="1:15" ht="12.75">
      <c r="A163" s="217"/>
      <c r="B163" s="239" t="s">
        <v>256</v>
      </c>
      <c r="C163" s="241">
        <v>58.1033</v>
      </c>
      <c r="D163" s="241">
        <v>57.463</v>
      </c>
      <c r="E163" s="241">
        <v>59.3611</v>
      </c>
      <c r="F163" s="241">
        <v>58.1561</v>
      </c>
      <c r="G163" s="241">
        <v>63.7284</v>
      </c>
      <c r="H163" s="241">
        <v>63.7947</v>
      </c>
      <c r="I163" s="241">
        <v>88.9722</v>
      </c>
      <c r="J163" s="241">
        <v>26.2674</v>
      </c>
      <c r="K163" s="241">
        <v>0</v>
      </c>
      <c r="L163" s="241">
        <v>57.5831</v>
      </c>
      <c r="M163" s="241">
        <v>63.7947</v>
      </c>
      <c r="N163" s="241">
        <v>58.7272</v>
      </c>
      <c r="O163" s="241">
        <v>58.7272</v>
      </c>
    </row>
    <row r="164" spans="1:15" ht="12.75">
      <c r="A164" s="217"/>
      <c r="B164" s="230" t="s">
        <v>285</v>
      </c>
      <c r="C164" s="242">
        <v>0</v>
      </c>
      <c r="D164" s="242">
        <v>0</v>
      </c>
      <c r="E164" s="242">
        <v>0</v>
      </c>
      <c r="F164" s="242">
        <v>0</v>
      </c>
      <c r="G164" s="242">
        <v>0</v>
      </c>
      <c r="H164" s="242">
        <v>0</v>
      </c>
      <c r="I164" s="242">
        <v>0</v>
      </c>
      <c r="J164" s="242">
        <v>0</v>
      </c>
      <c r="K164" s="242">
        <v>0</v>
      </c>
      <c r="L164" s="242">
        <v>0</v>
      </c>
      <c r="M164" s="242">
        <v>0</v>
      </c>
      <c r="N164" s="242">
        <v>0</v>
      </c>
      <c r="O164" s="242">
        <v>0</v>
      </c>
    </row>
    <row r="165" spans="1:15" ht="12.75">
      <c r="A165" s="217"/>
      <c r="B165" s="233" t="s">
        <v>250</v>
      </c>
      <c r="C165" s="235">
        <v>50574</v>
      </c>
      <c r="D165" s="235">
        <v>124034</v>
      </c>
      <c r="E165" s="235">
        <v>520462</v>
      </c>
      <c r="F165" s="235">
        <v>200627</v>
      </c>
      <c r="G165" s="235">
        <v>28344</v>
      </c>
      <c r="H165" s="235">
        <v>7623</v>
      </c>
      <c r="I165" s="235">
        <v>12118</v>
      </c>
      <c r="J165" s="235">
        <v>150</v>
      </c>
      <c r="K165" s="235">
        <v>400</v>
      </c>
      <c r="L165" s="235">
        <v>215220</v>
      </c>
      <c r="M165" s="235">
        <v>8023</v>
      </c>
      <c r="N165" s="235">
        <v>944332</v>
      </c>
      <c r="O165" s="235">
        <v>944332</v>
      </c>
    </row>
    <row r="166" spans="1:15" ht="12.75">
      <c r="A166" s="217"/>
      <c r="B166" s="236" t="s">
        <v>251</v>
      </c>
      <c r="C166" s="235">
        <v>52108</v>
      </c>
      <c r="D166" s="235">
        <v>121580</v>
      </c>
      <c r="E166" s="235">
        <v>520462</v>
      </c>
      <c r="F166" s="235">
        <v>200627</v>
      </c>
      <c r="G166" s="235">
        <v>28344</v>
      </c>
      <c r="H166" s="235">
        <v>7623</v>
      </c>
      <c r="I166" s="235">
        <v>13038</v>
      </c>
      <c r="J166" s="235">
        <v>150</v>
      </c>
      <c r="K166" s="235">
        <v>400</v>
      </c>
      <c r="L166" s="235">
        <v>215220</v>
      </c>
      <c r="M166" s="235">
        <v>8023</v>
      </c>
      <c r="N166" s="235">
        <v>944332</v>
      </c>
      <c r="O166" s="235">
        <v>944332</v>
      </c>
    </row>
    <row r="167" spans="1:15" ht="12.75">
      <c r="A167" s="217"/>
      <c r="B167" s="237" t="s">
        <v>255</v>
      </c>
      <c r="C167" s="235">
        <v>26866.03</v>
      </c>
      <c r="D167" s="235">
        <v>53606.85</v>
      </c>
      <c r="E167" s="235">
        <v>329843.82</v>
      </c>
      <c r="F167" s="235">
        <v>122269.84</v>
      </c>
      <c r="G167" s="235">
        <v>17778.16</v>
      </c>
      <c r="H167" s="235">
        <v>2053.68</v>
      </c>
      <c r="I167" s="235">
        <v>1753.21</v>
      </c>
      <c r="J167" s="235">
        <v>0</v>
      </c>
      <c r="K167" s="235">
        <v>0</v>
      </c>
      <c r="L167" s="235">
        <v>100004.25</v>
      </c>
      <c r="M167" s="235">
        <v>2053.68</v>
      </c>
      <c r="N167" s="235">
        <v>554171.59</v>
      </c>
      <c r="O167" s="238">
        <v>554171.59</v>
      </c>
    </row>
    <row r="168" spans="1:15" ht="12.75">
      <c r="A168" s="217"/>
      <c r="B168" s="239" t="s">
        <v>256</v>
      </c>
      <c r="C168" s="241">
        <v>51.5584</v>
      </c>
      <c r="D168" s="241">
        <v>44.0918</v>
      </c>
      <c r="E168" s="241">
        <v>63.3752</v>
      </c>
      <c r="F168" s="241">
        <v>60.9439</v>
      </c>
      <c r="G168" s="241">
        <v>62.7228</v>
      </c>
      <c r="H168" s="241">
        <v>26.9406</v>
      </c>
      <c r="I168" s="241">
        <v>13.4469</v>
      </c>
      <c r="J168" s="241">
        <v>0</v>
      </c>
      <c r="K168" s="241">
        <v>0</v>
      </c>
      <c r="L168" s="241">
        <v>46.4661</v>
      </c>
      <c r="M168" s="241">
        <v>25.5974</v>
      </c>
      <c r="N168" s="241">
        <v>58.684</v>
      </c>
      <c r="O168" s="241">
        <v>58.684</v>
      </c>
    </row>
    <row r="169" spans="1:15" ht="12.75">
      <c r="A169" s="217"/>
      <c r="B169" s="230" t="s">
        <v>286</v>
      </c>
      <c r="C169" s="242">
        <v>0</v>
      </c>
      <c r="D169" s="242">
        <v>0</v>
      </c>
      <c r="E169" s="242">
        <v>0</v>
      </c>
      <c r="F169" s="242">
        <v>0</v>
      </c>
      <c r="G169" s="242">
        <v>0</v>
      </c>
      <c r="H169" s="242">
        <v>0</v>
      </c>
      <c r="I169" s="242">
        <v>0</v>
      </c>
      <c r="J169" s="242">
        <v>0</v>
      </c>
      <c r="K169" s="242">
        <v>0</v>
      </c>
      <c r="L169" s="242">
        <v>0</v>
      </c>
      <c r="M169" s="242">
        <v>0</v>
      </c>
      <c r="N169" s="242">
        <v>0</v>
      </c>
      <c r="O169" s="242">
        <v>0</v>
      </c>
    </row>
    <row r="170" spans="1:15" ht="12.75">
      <c r="A170" s="217"/>
      <c r="B170" s="233" t="s">
        <v>250</v>
      </c>
      <c r="C170" s="235">
        <v>141798</v>
      </c>
      <c r="D170" s="235">
        <v>320858</v>
      </c>
      <c r="E170" s="235">
        <v>1982974</v>
      </c>
      <c r="F170" s="235">
        <v>764224</v>
      </c>
      <c r="G170" s="235">
        <v>107239</v>
      </c>
      <c r="H170" s="235">
        <v>25086</v>
      </c>
      <c r="I170" s="235">
        <v>35065</v>
      </c>
      <c r="J170" s="235">
        <v>5400</v>
      </c>
      <c r="K170" s="235">
        <v>90</v>
      </c>
      <c r="L170" s="235">
        <v>610360</v>
      </c>
      <c r="M170" s="235">
        <v>25176</v>
      </c>
      <c r="N170" s="235">
        <v>3382734</v>
      </c>
      <c r="O170" s="235">
        <v>3382734</v>
      </c>
    </row>
    <row r="171" spans="1:15" ht="12.75">
      <c r="A171" s="217"/>
      <c r="B171" s="236" t="s">
        <v>251</v>
      </c>
      <c r="C171" s="235">
        <v>141871</v>
      </c>
      <c r="D171" s="235">
        <v>317910</v>
      </c>
      <c r="E171" s="235">
        <v>1992706</v>
      </c>
      <c r="F171" s="235">
        <v>770366</v>
      </c>
      <c r="G171" s="235">
        <v>107239</v>
      </c>
      <c r="H171" s="235">
        <v>32535</v>
      </c>
      <c r="I171" s="235">
        <v>36720</v>
      </c>
      <c r="J171" s="235">
        <v>3620</v>
      </c>
      <c r="K171" s="235">
        <v>90</v>
      </c>
      <c r="L171" s="235">
        <v>607360</v>
      </c>
      <c r="M171" s="235">
        <v>32625</v>
      </c>
      <c r="N171" s="235">
        <v>3403057</v>
      </c>
      <c r="O171" s="235">
        <v>3403057</v>
      </c>
    </row>
    <row r="172" spans="1:15" ht="12.75">
      <c r="A172" s="217"/>
      <c r="B172" s="237" t="s">
        <v>255</v>
      </c>
      <c r="C172" s="235">
        <v>86036.22</v>
      </c>
      <c r="D172" s="235">
        <v>191281.15</v>
      </c>
      <c r="E172" s="235">
        <v>1213338.37</v>
      </c>
      <c r="F172" s="235">
        <v>466059.89</v>
      </c>
      <c r="G172" s="235">
        <v>64976.54</v>
      </c>
      <c r="H172" s="235">
        <v>15121.55</v>
      </c>
      <c r="I172" s="235">
        <v>32693.85</v>
      </c>
      <c r="J172" s="235">
        <v>843.34</v>
      </c>
      <c r="K172" s="235">
        <v>0</v>
      </c>
      <c r="L172" s="235">
        <v>375831.1</v>
      </c>
      <c r="M172" s="235">
        <v>15121.55</v>
      </c>
      <c r="N172" s="235">
        <v>2070350.91</v>
      </c>
      <c r="O172" s="238">
        <v>2070350.91</v>
      </c>
    </row>
    <row r="173" spans="1:15" ht="12.75">
      <c r="A173" s="217"/>
      <c r="B173" s="239" t="s">
        <v>256</v>
      </c>
      <c r="C173" s="241">
        <v>60.644</v>
      </c>
      <c r="D173" s="241">
        <v>60.1683</v>
      </c>
      <c r="E173" s="241">
        <v>60.889</v>
      </c>
      <c r="F173" s="241">
        <v>60.4985</v>
      </c>
      <c r="G173" s="241">
        <v>60.5904</v>
      </c>
      <c r="H173" s="241">
        <v>46.4778</v>
      </c>
      <c r="I173" s="241">
        <v>89.0355</v>
      </c>
      <c r="J173" s="241">
        <v>23.2967</v>
      </c>
      <c r="K173" s="241">
        <v>0</v>
      </c>
      <c r="L173" s="241">
        <v>61.8795</v>
      </c>
      <c r="M173" s="241">
        <v>46.3496</v>
      </c>
      <c r="N173" s="241">
        <v>60.838</v>
      </c>
      <c r="O173" s="241">
        <v>60.838</v>
      </c>
    </row>
    <row r="174" spans="1:15" ht="12.75">
      <c r="A174" s="217"/>
      <c r="B174" s="230" t="s">
        <v>287</v>
      </c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</row>
    <row r="175" spans="1:15" ht="12.75">
      <c r="A175" s="217"/>
      <c r="B175" s="233" t="s">
        <v>250</v>
      </c>
      <c r="C175" s="235">
        <v>23337</v>
      </c>
      <c r="D175" s="235">
        <v>272294</v>
      </c>
      <c r="E175" s="235">
        <v>728011</v>
      </c>
      <c r="F175" s="235">
        <v>279194</v>
      </c>
      <c r="G175" s="235">
        <v>33165</v>
      </c>
      <c r="H175" s="235">
        <v>6978</v>
      </c>
      <c r="I175" s="235">
        <v>5258</v>
      </c>
      <c r="J175" s="235">
        <v>0</v>
      </c>
      <c r="K175" s="235">
        <v>0</v>
      </c>
      <c r="L175" s="235">
        <v>334054</v>
      </c>
      <c r="M175" s="235">
        <v>6978</v>
      </c>
      <c r="N175" s="235">
        <v>1348237</v>
      </c>
      <c r="O175" s="235">
        <v>1348237</v>
      </c>
    </row>
    <row r="176" spans="1:15" ht="12.75">
      <c r="A176" s="217"/>
      <c r="B176" s="236" t="s">
        <v>251</v>
      </c>
      <c r="C176" s="235">
        <v>25084</v>
      </c>
      <c r="D176" s="235">
        <v>268529</v>
      </c>
      <c r="E176" s="235">
        <v>728011</v>
      </c>
      <c r="F176" s="235">
        <v>279194</v>
      </c>
      <c r="G176" s="235">
        <v>33165</v>
      </c>
      <c r="H176" s="235">
        <v>6978</v>
      </c>
      <c r="I176" s="235">
        <v>5276</v>
      </c>
      <c r="J176" s="235">
        <v>0</v>
      </c>
      <c r="K176" s="235">
        <v>0</v>
      </c>
      <c r="L176" s="235">
        <v>332054</v>
      </c>
      <c r="M176" s="235">
        <v>6978</v>
      </c>
      <c r="N176" s="235">
        <v>1346237</v>
      </c>
      <c r="O176" s="235">
        <v>1346237</v>
      </c>
    </row>
    <row r="177" spans="1:15" ht="12.75">
      <c r="A177" s="217"/>
      <c r="B177" s="237" t="s">
        <v>255</v>
      </c>
      <c r="C177" s="235">
        <v>17823.22</v>
      </c>
      <c r="D177" s="235">
        <v>158340.65</v>
      </c>
      <c r="E177" s="235">
        <v>428828.9</v>
      </c>
      <c r="F177" s="235">
        <v>163614.87</v>
      </c>
      <c r="G177" s="235">
        <v>22323.74</v>
      </c>
      <c r="H177" s="235">
        <v>7343.35</v>
      </c>
      <c r="I177" s="235">
        <v>406.73</v>
      </c>
      <c r="J177" s="235">
        <v>0</v>
      </c>
      <c r="K177" s="235">
        <v>0</v>
      </c>
      <c r="L177" s="235">
        <v>198894.34</v>
      </c>
      <c r="M177" s="235">
        <v>7343.35</v>
      </c>
      <c r="N177" s="235">
        <v>798681.46</v>
      </c>
      <c r="O177" s="238">
        <v>798681.46</v>
      </c>
    </row>
    <row r="178" spans="1:15" ht="12.75">
      <c r="A178" s="217"/>
      <c r="B178" s="239" t="s">
        <v>256</v>
      </c>
      <c r="C178" s="241">
        <v>71.0541</v>
      </c>
      <c r="D178" s="241">
        <v>58.9659</v>
      </c>
      <c r="E178" s="241">
        <v>58.9042</v>
      </c>
      <c r="F178" s="241">
        <v>58.6026</v>
      </c>
      <c r="G178" s="241">
        <v>67.3111</v>
      </c>
      <c r="H178" s="241">
        <v>105.2357</v>
      </c>
      <c r="I178" s="241">
        <v>7.7091</v>
      </c>
      <c r="J178" s="241">
        <v>0</v>
      </c>
      <c r="K178" s="241">
        <v>0</v>
      </c>
      <c r="L178" s="241">
        <v>59.8982</v>
      </c>
      <c r="M178" s="241">
        <v>105.2357</v>
      </c>
      <c r="N178" s="241">
        <v>59.327</v>
      </c>
      <c r="O178" s="241">
        <v>59.327</v>
      </c>
    </row>
    <row r="179" spans="1:15" ht="12.75">
      <c r="A179" s="217"/>
      <c r="B179" s="230" t="s">
        <v>288</v>
      </c>
      <c r="C179" s="242">
        <v>0</v>
      </c>
      <c r="D179" s="242">
        <v>0</v>
      </c>
      <c r="E179" s="242">
        <v>0</v>
      </c>
      <c r="F179" s="242">
        <v>0</v>
      </c>
      <c r="G179" s="242">
        <v>0</v>
      </c>
      <c r="H179" s="242">
        <v>0</v>
      </c>
      <c r="I179" s="242">
        <v>0</v>
      </c>
      <c r="J179" s="242">
        <v>0</v>
      </c>
      <c r="K179" s="242">
        <v>0</v>
      </c>
      <c r="L179" s="242">
        <v>0</v>
      </c>
      <c r="M179" s="242">
        <v>0</v>
      </c>
      <c r="N179" s="242">
        <v>0</v>
      </c>
      <c r="O179" s="242">
        <v>0</v>
      </c>
    </row>
    <row r="180" spans="1:15" ht="12.75">
      <c r="A180" s="217"/>
      <c r="B180" s="233" t="s">
        <v>250</v>
      </c>
      <c r="C180" s="235">
        <v>60104</v>
      </c>
      <c r="D180" s="235">
        <v>106489</v>
      </c>
      <c r="E180" s="235">
        <v>570431</v>
      </c>
      <c r="F180" s="235">
        <v>217949</v>
      </c>
      <c r="G180" s="235">
        <v>31316</v>
      </c>
      <c r="H180" s="235">
        <v>3120</v>
      </c>
      <c r="I180" s="235">
        <v>15400</v>
      </c>
      <c r="J180" s="235">
        <v>100</v>
      </c>
      <c r="K180" s="235">
        <v>90</v>
      </c>
      <c r="L180" s="235">
        <v>213409</v>
      </c>
      <c r="M180" s="235">
        <v>3210</v>
      </c>
      <c r="N180" s="235">
        <v>1004999</v>
      </c>
      <c r="O180" s="235">
        <v>1004999</v>
      </c>
    </row>
    <row r="181" spans="1:15" ht="12.75">
      <c r="A181" s="217"/>
      <c r="B181" s="236" t="s">
        <v>251</v>
      </c>
      <c r="C181" s="235">
        <v>60714</v>
      </c>
      <c r="D181" s="235">
        <v>107324</v>
      </c>
      <c r="E181" s="235">
        <v>570431</v>
      </c>
      <c r="F181" s="235">
        <v>218820</v>
      </c>
      <c r="G181" s="235">
        <v>31316</v>
      </c>
      <c r="H181" s="235">
        <v>5593</v>
      </c>
      <c r="I181" s="235">
        <v>13955</v>
      </c>
      <c r="J181" s="235">
        <v>100</v>
      </c>
      <c r="K181" s="235">
        <v>90</v>
      </c>
      <c r="L181" s="235">
        <v>213409</v>
      </c>
      <c r="M181" s="235">
        <v>5683</v>
      </c>
      <c r="N181" s="235">
        <v>1008343</v>
      </c>
      <c r="O181" s="235">
        <v>1008343</v>
      </c>
    </row>
    <row r="182" spans="1:15" ht="12.75">
      <c r="A182" s="217"/>
      <c r="B182" s="237" t="s">
        <v>255</v>
      </c>
      <c r="C182" s="235">
        <v>30418.22</v>
      </c>
      <c r="D182" s="235">
        <v>58848.71</v>
      </c>
      <c r="E182" s="235">
        <v>366846.66</v>
      </c>
      <c r="F182" s="235">
        <v>140729.23</v>
      </c>
      <c r="G182" s="235">
        <v>18792.31</v>
      </c>
      <c r="H182" s="235">
        <v>2754.39</v>
      </c>
      <c r="I182" s="235">
        <v>2242.1</v>
      </c>
      <c r="J182" s="235">
        <v>0</v>
      </c>
      <c r="K182" s="235">
        <v>0</v>
      </c>
      <c r="L182" s="235">
        <v>110301.34</v>
      </c>
      <c r="M182" s="235">
        <v>2754.39</v>
      </c>
      <c r="N182" s="235">
        <v>620631.62</v>
      </c>
      <c r="O182" s="238">
        <v>620631.62</v>
      </c>
    </row>
    <row r="183" spans="1:15" ht="12.75">
      <c r="A183" s="217"/>
      <c r="B183" s="239" t="s">
        <v>256</v>
      </c>
      <c r="C183" s="241">
        <v>50.1008</v>
      </c>
      <c r="D183" s="241">
        <v>54.8328</v>
      </c>
      <c r="E183" s="241">
        <v>64.3104</v>
      </c>
      <c r="F183" s="241">
        <v>64.3128</v>
      </c>
      <c r="G183" s="241">
        <v>60.0087</v>
      </c>
      <c r="H183" s="241">
        <v>49.2471</v>
      </c>
      <c r="I183" s="241">
        <v>16.0666</v>
      </c>
      <c r="J183" s="241">
        <v>0</v>
      </c>
      <c r="K183" s="241">
        <v>0</v>
      </c>
      <c r="L183" s="241">
        <v>51.6854</v>
      </c>
      <c r="M183" s="241">
        <v>48.4672</v>
      </c>
      <c r="N183" s="241">
        <v>61.5497</v>
      </c>
      <c r="O183" s="241">
        <v>61.5497</v>
      </c>
    </row>
    <row r="184" spans="1:15" ht="12.75">
      <c r="A184" s="217"/>
      <c r="B184" s="230" t="s">
        <v>289</v>
      </c>
      <c r="C184" s="242">
        <v>0</v>
      </c>
      <c r="D184" s="242">
        <v>0</v>
      </c>
      <c r="E184" s="242">
        <v>0</v>
      </c>
      <c r="F184" s="242">
        <v>0</v>
      </c>
      <c r="G184" s="242">
        <v>0</v>
      </c>
      <c r="H184" s="242">
        <v>0</v>
      </c>
      <c r="I184" s="242">
        <v>0</v>
      </c>
      <c r="J184" s="242">
        <v>0</v>
      </c>
      <c r="K184" s="242">
        <v>0</v>
      </c>
      <c r="L184" s="242">
        <v>0</v>
      </c>
      <c r="M184" s="242">
        <v>0</v>
      </c>
      <c r="N184" s="242">
        <v>0</v>
      </c>
      <c r="O184" s="242">
        <v>0</v>
      </c>
    </row>
    <row r="185" spans="1:15" ht="12.75">
      <c r="A185" s="217"/>
      <c r="B185" s="233" t="s">
        <v>250</v>
      </c>
      <c r="C185" s="235">
        <v>62841</v>
      </c>
      <c r="D185" s="235">
        <v>147644</v>
      </c>
      <c r="E185" s="235">
        <v>885040</v>
      </c>
      <c r="F185" s="235">
        <v>342029</v>
      </c>
      <c r="G185" s="235">
        <v>48806</v>
      </c>
      <c r="H185" s="235">
        <v>10413</v>
      </c>
      <c r="I185" s="235">
        <v>4581</v>
      </c>
      <c r="J185" s="235">
        <v>6000</v>
      </c>
      <c r="K185" s="235">
        <v>400</v>
      </c>
      <c r="L185" s="235">
        <v>269872</v>
      </c>
      <c r="M185" s="235">
        <v>10813</v>
      </c>
      <c r="N185" s="235">
        <v>1507754</v>
      </c>
      <c r="O185" s="235">
        <v>1507754</v>
      </c>
    </row>
    <row r="186" spans="1:15" ht="12.75">
      <c r="A186" s="217"/>
      <c r="B186" s="236" t="s">
        <v>251</v>
      </c>
      <c r="C186" s="235">
        <v>66917</v>
      </c>
      <c r="D186" s="235">
        <v>140673</v>
      </c>
      <c r="E186" s="235">
        <v>889906</v>
      </c>
      <c r="F186" s="235">
        <v>343892</v>
      </c>
      <c r="G186" s="235">
        <v>48806</v>
      </c>
      <c r="H186" s="235">
        <v>10413</v>
      </c>
      <c r="I186" s="235">
        <v>5476</v>
      </c>
      <c r="J186" s="235">
        <v>6000</v>
      </c>
      <c r="K186" s="235">
        <v>400</v>
      </c>
      <c r="L186" s="235">
        <v>267872</v>
      </c>
      <c r="M186" s="235">
        <v>10813</v>
      </c>
      <c r="N186" s="235">
        <v>1512483</v>
      </c>
      <c r="O186" s="235">
        <v>1512483</v>
      </c>
    </row>
    <row r="187" spans="1:15" ht="12.75">
      <c r="A187" s="217"/>
      <c r="B187" s="237" t="s">
        <v>255</v>
      </c>
      <c r="C187" s="235">
        <v>42990.51</v>
      </c>
      <c r="D187" s="235">
        <v>80716.52</v>
      </c>
      <c r="E187" s="235">
        <v>562129.61</v>
      </c>
      <c r="F187" s="235">
        <v>216450.89</v>
      </c>
      <c r="G187" s="235">
        <v>29089.8</v>
      </c>
      <c r="H187" s="235">
        <v>8526.25</v>
      </c>
      <c r="I187" s="235">
        <v>4341.98</v>
      </c>
      <c r="J187" s="235">
        <v>2823.63</v>
      </c>
      <c r="K187" s="235">
        <v>188.1</v>
      </c>
      <c r="L187" s="235">
        <v>159962.44</v>
      </c>
      <c r="M187" s="235">
        <v>8714.35</v>
      </c>
      <c r="N187" s="235">
        <v>947257.29</v>
      </c>
      <c r="O187" s="238">
        <v>947257.29</v>
      </c>
    </row>
    <row r="188" spans="1:15" ht="12.75">
      <c r="A188" s="217"/>
      <c r="B188" s="239" t="s">
        <v>256</v>
      </c>
      <c r="C188" s="241">
        <v>64.2445</v>
      </c>
      <c r="D188" s="241">
        <v>57.3788</v>
      </c>
      <c r="E188" s="241">
        <v>63.1673</v>
      </c>
      <c r="F188" s="241">
        <v>62.9415</v>
      </c>
      <c r="G188" s="241">
        <v>59.6029</v>
      </c>
      <c r="H188" s="241">
        <v>81.8808</v>
      </c>
      <c r="I188" s="241">
        <v>79.2911</v>
      </c>
      <c r="J188" s="241">
        <v>47.0605</v>
      </c>
      <c r="K188" s="241">
        <v>47.025</v>
      </c>
      <c r="L188" s="241">
        <v>59.716</v>
      </c>
      <c r="M188" s="241">
        <v>80.5914</v>
      </c>
      <c r="N188" s="241">
        <v>62.6293</v>
      </c>
      <c r="O188" s="241">
        <v>62.6293</v>
      </c>
    </row>
    <row r="189" spans="1:15" ht="12.75">
      <c r="A189" s="217"/>
      <c r="B189" s="230" t="s">
        <v>290</v>
      </c>
      <c r="C189" s="242">
        <v>0</v>
      </c>
      <c r="D189" s="242">
        <v>0</v>
      </c>
      <c r="E189" s="242">
        <v>0</v>
      </c>
      <c r="F189" s="242">
        <v>0</v>
      </c>
      <c r="G189" s="242">
        <v>0</v>
      </c>
      <c r="H189" s="242">
        <v>0</v>
      </c>
      <c r="I189" s="242">
        <v>0</v>
      </c>
      <c r="J189" s="242">
        <v>0</v>
      </c>
      <c r="K189" s="242">
        <v>0</v>
      </c>
      <c r="L189" s="242">
        <v>0</v>
      </c>
      <c r="M189" s="242">
        <v>0</v>
      </c>
      <c r="N189" s="242">
        <v>0</v>
      </c>
      <c r="O189" s="242">
        <v>0</v>
      </c>
    </row>
    <row r="190" spans="1:15" ht="12.75">
      <c r="A190" s="217"/>
      <c r="B190" s="233" t="s">
        <v>250</v>
      </c>
      <c r="C190" s="235">
        <v>49623</v>
      </c>
      <c r="D190" s="235">
        <v>106221</v>
      </c>
      <c r="E190" s="235">
        <v>569420</v>
      </c>
      <c r="F190" s="235">
        <v>217523</v>
      </c>
      <c r="G190" s="235">
        <v>29303</v>
      </c>
      <c r="H190" s="235">
        <v>3148</v>
      </c>
      <c r="I190" s="235">
        <v>2031</v>
      </c>
      <c r="J190" s="235">
        <v>0</v>
      </c>
      <c r="K190" s="235">
        <v>180</v>
      </c>
      <c r="L190" s="235">
        <v>187178</v>
      </c>
      <c r="M190" s="235">
        <v>3328</v>
      </c>
      <c r="N190" s="235">
        <v>977449</v>
      </c>
      <c r="O190" s="235">
        <v>977449</v>
      </c>
    </row>
    <row r="191" spans="1:15" ht="12.75">
      <c r="A191" s="217"/>
      <c r="B191" s="236" t="s">
        <v>251</v>
      </c>
      <c r="C191" s="235">
        <v>50921</v>
      </c>
      <c r="D191" s="235">
        <v>104919</v>
      </c>
      <c r="E191" s="235">
        <v>569420</v>
      </c>
      <c r="F191" s="235">
        <v>218920</v>
      </c>
      <c r="G191" s="235">
        <v>29303</v>
      </c>
      <c r="H191" s="235">
        <v>7113</v>
      </c>
      <c r="I191" s="235">
        <v>2035</v>
      </c>
      <c r="J191" s="235">
        <v>0</v>
      </c>
      <c r="K191" s="235">
        <v>180</v>
      </c>
      <c r="L191" s="235">
        <v>187178</v>
      </c>
      <c r="M191" s="235">
        <v>7293</v>
      </c>
      <c r="N191" s="235">
        <v>982811</v>
      </c>
      <c r="O191" s="235">
        <v>982811</v>
      </c>
    </row>
    <row r="192" spans="1:15" ht="12.75">
      <c r="A192" s="217"/>
      <c r="B192" s="237" t="s">
        <v>255</v>
      </c>
      <c r="C192" s="235">
        <v>34829.69</v>
      </c>
      <c r="D192" s="235">
        <v>64256.03</v>
      </c>
      <c r="E192" s="235">
        <v>369381.93</v>
      </c>
      <c r="F192" s="235">
        <v>141783.06</v>
      </c>
      <c r="G192" s="235">
        <v>18686.35</v>
      </c>
      <c r="H192" s="235">
        <v>5161.32</v>
      </c>
      <c r="I192" s="235">
        <v>1916.21</v>
      </c>
      <c r="J192" s="235">
        <v>0</v>
      </c>
      <c r="K192" s="235">
        <v>75.9</v>
      </c>
      <c r="L192" s="235">
        <v>119688.28</v>
      </c>
      <c r="M192" s="235">
        <v>5237.22</v>
      </c>
      <c r="N192" s="235">
        <v>636090.49</v>
      </c>
      <c r="O192" s="238">
        <v>636090.49</v>
      </c>
    </row>
    <row r="193" spans="1:15" ht="13.5" thickBot="1">
      <c r="A193" s="217"/>
      <c r="B193" s="245" t="s">
        <v>256</v>
      </c>
      <c r="C193" s="246">
        <v>68.3995</v>
      </c>
      <c r="D193" s="246">
        <v>61.2435</v>
      </c>
      <c r="E193" s="246">
        <v>64.8699</v>
      </c>
      <c r="F193" s="246">
        <v>64.7648</v>
      </c>
      <c r="G193" s="246">
        <v>63.7694</v>
      </c>
      <c r="H193" s="246">
        <v>72.5618</v>
      </c>
      <c r="I193" s="246">
        <v>94.1627</v>
      </c>
      <c r="J193" s="246">
        <v>0</v>
      </c>
      <c r="K193" s="246">
        <v>42.1667</v>
      </c>
      <c r="L193" s="246">
        <v>63.9436</v>
      </c>
      <c r="M193" s="246">
        <v>71.8116</v>
      </c>
      <c r="N193" s="246">
        <v>64.7215</v>
      </c>
      <c r="O193" s="246">
        <v>64.7215</v>
      </c>
    </row>
    <row r="194" spans="1:15" ht="12.75">
      <c r="A194" s="217"/>
      <c r="B194" s="236" t="s">
        <v>291</v>
      </c>
      <c r="C194" s="232">
        <v>0</v>
      </c>
      <c r="D194" s="232">
        <v>0</v>
      </c>
      <c r="E194" s="232">
        <v>0</v>
      </c>
      <c r="F194" s="232">
        <v>0</v>
      </c>
      <c r="G194" s="232">
        <v>0</v>
      </c>
      <c r="H194" s="232">
        <v>0</v>
      </c>
      <c r="I194" s="232">
        <v>0</v>
      </c>
      <c r="J194" s="232">
        <v>0</v>
      </c>
      <c r="K194" s="232">
        <v>0</v>
      </c>
      <c r="L194" s="232">
        <v>0</v>
      </c>
      <c r="M194" s="232">
        <v>0</v>
      </c>
      <c r="N194" s="232">
        <v>0</v>
      </c>
      <c r="O194" s="232">
        <v>0</v>
      </c>
    </row>
    <row r="195" spans="1:15" ht="12.75">
      <c r="A195" s="217"/>
      <c r="B195" s="233" t="s">
        <v>250</v>
      </c>
      <c r="C195" s="235">
        <v>2611186</v>
      </c>
      <c r="D195" s="235">
        <v>7848942</v>
      </c>
      <c r="E195" s="235">
        <v>34406484</v>
      </c>
      <c r="F195" s="235">
        <v>13273834</v>
      </c>
      <c r="G195" s="235">
        <v>1832499</v>
      </c>
      <c r="H195" s="235">
        <v>470629</v>
      </c>
      <c r="I195" s="235">
        <v>263186</v>
      </c>
      <c r="J195" s="235">
        <v>95037</v>
      </c>
      <c r="K195" s="235">
        <v>11000</v>
      </c>
      <c r="L195" s="235">
        <v>12650850</v>
      </c>
      <c r="M195" s="235">
        <v>481629</v>
      </c>
      <c r="N195" s="235">
        <v>60812797</v>
      </c>
      <c r="O195" s="235">
        <v>60812797</v>
      </c>
    </row>
    <row r="196" spans="1:15" ht="12.75">
      <c r="A196" s="217"/>
      <c r="B196" s="236" t="s">
        <v>251</v>
      </c>
      <c r="C196" s="235">
        <v>2637473</v>
      </c>
      <c r="D196" s="235">
        <v>7845956</v>
      </c>
      <c r="E196" s="235">
        <v>34688712</v>
      </c>
      <c r="F196" s="235">
        <v>13396123</v>
      </c>
      <c r="G196" s="235">
        <v>1808246</v>
      </c>
      <c r="H196" s="235">
        <v>531140</v>
      </c>
      <c r="I196" s="235">
        <v>274723</v>
      </c>
      <c r="J196" s="235">
        <v>97697</v>
      </c>
      <c r="K196" s="235">
        <v>11000</v>
      </c>
      <c r="L196" s="235">
        <v>12664095</v>
      </c>
      <c r="M196" s="235">
        <v>542140</v>
      </c>
      <c r="N196" s="235">
        <v>61291070</v>
      </c>
      <c r="O196" s="235">
        <v>61291070</v>
      </c>
    </row>
    <row r="197" spans="1:15" ht="12.75">
      <c r="A197" s="217"/>
      <c r="B197" s="237" t="s">
        <v>255</v>
      </c>
      <c r="C197" s="238">
        <v>1550739.76</v>
      </c>
      <c r="D197" s="238">
        <v>4552736.97</v>
      </c>
      <c r="E197" s="238">
        <v>21517630.22</v>
      </c>
      <c r="F197" s="238">
        <v>8159522.33</v>
      </c>
      <c r="G197" s="238">
        <v>1150631.73</v>
      </c>
      <c r="H197" s="238">
        <v>242788.51</v>
      </c>
      <c r="I197" s="238">
        <v>158952.46</v>
      </c>
      <c r="J197" s="238">
        <v>43746.89</v>
      </c>
      <c r="K197" s="238">
        <v>5095.2</v>
      </c>
      <c r="L197" s="238">
        <v>7456807.81</v>
      </c>
      <c r="M197" s="238">
        <v>247883.71</v>
      </c>
      <c r="N197" s="238">
        <v>37381844.07</v>
      </c>
      <c r="O197" s="238">
        <v>37381844.07</v>
      </c>
    </row>
    <row r="198" spans="1:15" ht="13.5" thickBot="1">
      <c r="A198" s="217"/>
      <c r="B198" s="245" t="s">
        <v>256</v>
      </c>
      <c r="C198" s="246">
        <v>58.7964</v>
      </c>
      <c r="D198" s="246">
        <v>58.0265</v>
      </c>
      <c r="E198" s="246">
        <v>62.0306</v>
      </c>
      <c r="F198" s="246">
        <v>60.9096</v>
      </c>
      <c r="G198" s="246">
        <v>63.6325</v>
      </c>
      <c r="H198" s="246">
        <v>45.7108</v>
      </c>
      <c r="I198" s="246">
        <v>57.8592</v>
      </c>
      <c r="J198" s="246">
        <v>44.7781</v>
      </c>
      <c r="K198" s="246">
        <v>46.32</v>
      </c>
      <c r="L198" s="246">
        <v>58.8815</v>
      </c>
      <c r="M198" s="246">
        <v>45.7232</v>
      </c>
      <c r="N198" s="246">
        <v>60.9907</v>
      </c>
      <c r="O198" s="246">
        <v>60.9907</v>
      </c>
    </row>
  </sheetData>
  <sheetProtection/>
  <printOptions horizontalCentered="1"/>
  <pageMargins left="0.3937007874015748" right="0.3937007874015748" top="0.6692913385826772" bottom="0.3937007874015748" header="0.5118110236220472" footer="0.5118110236220472"/>
  <pageSetup fitToHeight="2" fitToWidth="1" horizontalDpi="300" verticalDpi="300" orientation="portrait" paperSize="9" scale="4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8" sqref="C5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SP-Admin</cp:lastModifiedBy>
  <cp:lastPrinted>2013-09-27T07:07:02Z</cp:lastPrinted>
  <dcterms:created xsi:type="dcterms:W3CDTF">2012-12-10T07:18:02Z</dcterms:created>
  <dcterms:modified xsi:type="dcterms:W3CDTF">2013-10-25T10:15:50Z</dcterms:modified>
  <cp:category/>
  <cp:version/>
  <cp:contentType/>
  <cp:contentStatus/>
</cp:coreProperties>
</file>