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25" windowHeight="10800" activeTab="5"/>
  </bookViews>
  <sheets>
    <sheet name="V ZFNP" sheetId="1" r:id="rId1"/>
    <sheet name="V ZFGP" sheetId="2" r:id="rId2"/>
    <sheet name="V ZFÚP" sheetId="3" r:id="rId3"/>
    <sheet name="V ZFPvN" sheetId="4" r:id="rId4"/>
    <sheet name="600" sheetId="5" r:id="rId5"/>
    <sheet name="Pobočky SF" sheetId="6" r:id="rId6"/>
    <sheet name="Hárok1" sheetId="7" r:id="rId7"/>
    <sheet name="Hárok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col1" localSheetId="1">#REF!</definedName>
    <definedName name="_col1" localSheetId="0">#REF!</definedName>
    <definedName name="_col1" localSheetId="3">#REF!</definedName>
    <definedName name="_col1" localSheetId="2">#REF!</definedName>
    <definedName name="_col1">#REF!</definedName>
    <definedName name="_col2" localSheetId="1">#REF!</definedName>
    <definedName name="_col2" localSheetId="2">#REF!</definedName>
    <definedName name="_col2">#REF!</definedName>
    <definedName name="_col3" localSheetId="1">#REF!</definedName>
    <definedName name="_col3" localSheetId="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a" localSheetId="3">#REF!</definedName>
    <definedName name="a">#REF!</definedName>
    <definedName name="BudgetTab" localSheetId="0">#REF!</definedName>
    <definedName name="BudgetTab">#REF!</definedName>
    <definedName name="Celk_Zisk">'[1]Scénář'!$E$15</definedName>
    <definedName name="CelkZisk" localSheetId="1">#REF!</definedName>
    <definedName name="CelkZisk" localSheetId="0">#REF!</definedName>
    <definedName name="CelkZisk" localSheetId="3">#REF!</definedName>
    <definedName name="CelkZisk" localSheetId="2">#REF!</definedName>
    <definedName name="CelkZisk">#REF!</definedName>
    <definedName name="datumK" localSheetId="1">#REF!</definedName>
    <definedName name="datumK" localSheetId="2">#REF!</definedName>
    <definedName name="datumK">#REF!</definedName>
    <definedName name="ehdxjxrf" localSheetId="1">#REF!</definedName>
    <definedName name="ehdxjxrf" localSheetId="2">#REF!</definedName>
    <definedName name="ehdxjxrf">#REF!</definedName>
    <definedName name="Format">#REF!</definedName>
    <definedName name="HrubyZisk">#REF!</definedName>
    <definedName name="jún">'[2]Budoucí hodnota - zadání'!#REF!</definedName>
    <definedName name="_xlnm.Print_Titles" localSheetId="5">'Pobočky SF'!$2:$15</definedName>
    <definedName name="NZbozi">'[3]Test1'!$B$89:$D$96</definedName>
    <definedName name="obraz" localSheetId="3">#REF!</definedName>
    <definedName name="obraz">#REF!</definedName>
    <definedName name="Opravy" localSheetId="1">#REF!</definedName>
    <definedName name="Opravy" localSheetId="0">#REF!</definedName>
    <definedName name="Opravy" localSheetId="3">#REF!</definedName>
    <definedName name="Opravy" localSheetId="2">#REF!</definedName>
    <definedName name="Opravy">#REF!</definedName>
    <definedName name="Ostatni" localSheetId="1">#REF!</definedName>
    <definedName name="Ostatni" localSheetId="2">#REF!</definedName>
    <definedName name="Ostatni">#REF!</definedName>
    <definedName name="PocetNavstev">#REF!</definedName>
    <definedName name="PrijemNaZakaz">#REF!</definedName>
    <definedName name="produkt">'[4]Budoucí hodnota - zadání'!#REF!</definedName>
    <definedName name="produkt22">'[5]Budoucí hodnota - zadání'!#REF!</definedName>
    <definedName name="PRODUKT3">'[5]Budoucí hodnota - zadání'!#REF!</definedName>
    <definedName name="Reklama" localSheetId="1">#REF!</definedName>
    <definedName name="Reklama" localSheetId="0">#REF!</definedName>
    <definedName name="Reklama" localSheetId="3">#REF!</definedName>
    <definedName name="Reklama" localSheetId="2">#REF!</definedName>
    <definedName name="Reklama">#REF!</definedName>
    <definedName name="Revenue" localSheetId="1">#REF!</definedName>
    <definedName name="Revenue" localSheetId="2">#REF!</definedName>
    <definedName name="Revenue">#REF!</definedName>
    <definedName name="TableArea" localSheetId="1">#REF!</definedName>
    <definedName name="TableArea" localSheetId="2">#REF!</definedName>
    <definedName name="TableArea">#REF!</definedName>
    <definedName name="tabulky">#REF!</definedName>
    <definedName name="VydajeNaZakaz">#REF!</definedName>
    <definedName name="Vyplaty">#REF!</definedName>
    <definedName name="x">#REF!</definedName>
    <definedName name="Zarizeni">#REF!</definedName>
    <definedName name="Zásoby">#REF!</definedName>
    <definedName name="Zbozi">'[6]Test1'!$B$89:$D$96</definedName>
    <definedName name="ZboziN">'[7]Test1'!$B$89:$D$96</definedName>
    <definedName name="zugskrheiogwe" localSheetId="3">#REF!</definedName>
    <definedName name="zugskrheiogwe">#REF!</definedName>
  </definedNames>
  <calcPr fullCalcOnLoad="1"/>
</workbook>
</file>

<file path=xl/comments6.xml><?xml version="1.0" encoding="utf-8"?>
<comments xmlns="http://schemas.openxmlformats.org/spreadsheetml/2006/main">
  <authors>
    <author>pillarova_m</author>
  </authors>
  <commentList>
    <comment ref="L187" authorId="0">
      <text>
        <r>
          <rPr>
            <b/>
            <sz val="8"/>
            <rFont val="Tahoma"/>
            <family val="0"/>
          </rPr>
          <t>pillarova_m: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<sst xmlns="http://schemas.openxmlformats.org/spreadsheetml/2006/main" count="772" uniqueCount="325">
  <si>
    <t xml:space="preserve"> </t>
  </si>
  <si>
    <t>Plnenie rozpočtu výdavkov základného fondu garančného poistenia podľa jednotlivých pobočiek Sociálnej poisťovne v mesiacoch</t>
  </si>
  <si>
    <t xml:space="preserve"> január až október 2012 a porovnanie s rovnakým obdobím roka 2011</t>
  </si>
  <si>
    <t>v tis. Eur</t>
  </si>
  <si>
    <t>Pobočka</t>
  </si>
  <si>
    <t>Dávka garančného poistenia</t>
  </si>
  <si>
    <t>Schválený rozpočet na rok 2012</t>
  </si>
  <si>
    <t>Časový rozpis rozpočtu na január až október 2012</t>
  </si>
  <si>
    <t>Skutočnosť január až október</t>
  </si>
  <si>
    <t>Rozdiel</t>
  </si>
  <si>
    <t xml:space="preserve">% plnenia </t>
  </si>
  <si>
    <t>stĺ. 4-2</t>
  </si>
  <si>
    <t xml:space="preserve"> stĺ. 4-3</t>
  </si>
  <si>
    <t xml:space="preserve"> stĺ. 4/1</t>
  </si>
  <si>
    <t>stĺ. 4/2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</si>
  <si>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</si>
  <si>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</si>
  <si>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</si>
  <si>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</si>
  <si>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</si>
  <si>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</si>
  <si>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</si>
  <si>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</si>
  <si>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</si>
  <si>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</si>
  <si>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</si>
  <si>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</si>
  <si>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</si>
  <si>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</si>
  <si>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</si>
  <si>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</si>
  <si>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</si>
  <si>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</si>
  <si>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</si>
  <si>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</si>
  <si>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</si>
  <si>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</si>
  <si>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</si>
  <si>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</si>
  <si>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</si>
  <si>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</si>
  <si>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</si>
  <si>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 xml:space="preserve">Humenné 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</si>
  <si>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</si>
  <si>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</si>
  <si>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</si>
  <si>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</si>
  <si>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</si>
  <si>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</si>
  <si>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</si>
  <si>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</si>
  <si>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</si>
  <si>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</si>
  <si>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Úhrada príspevkov na SDS</t>
  </si>
  <si>
    <t>Celkom výdavky ZFGP</t>
  </si>
  <si>
    <t>.</t>
  </si>
  <si>
    <t xml:space="preserve">Plnenie rozpočtu výdavkov základného fondu úrazového poistenia  podľa jednotlivých  pobočiek  Sociálnej poisťovne v mesiacoch </t>
  </si>
  <si>
    <t>január až október  2012  a porovnanie s rovnakým obdobím roka 2011</t>
  </si>
  <si>
    <t>Časový rozpis  rozpočtu na  január až október 2012</t>
  </si>
  <si>
    <t xml:space="preserve">Skutočnosť január až október </t>
  </si>
  <si>
    <t>% plnenia stĺ. 4/1</t>
  </si>
  <si>
    <t>% plnenia stĺ. 4/2</t>
  </si>
  <si>
    <t>Index stĺ. 4/3</t>
  </si>
  <si>
    <t xml:space="preserve"> stĺ. 4-2</t>
  </si>
  <si>
    <t>Humenné</t>
  </si>
  <si>
    <t>Ústredie renty</t>
  </si>
  <si>
    <t>Prevod do ZFSP</t>
  </si>
  <si>
    <t>Zúčtovanie dávok § 112</t>
  </si>
  <si>
    <t>Celkom výdavky ZFÚP</t>
  </si>
  <si>
    <t xml:space="preserve">Plnenie rozpočtu výdavkov základného fondu poistenia  v nezamestnanosti  podľa jednotlivých  pobočiek  Sociálnej poisťovne v mesiacoch </t>
  </si>
  <si>
    <t>január až október 2012  a porovnanie s rovnakým obdobím roka 2011</t>
  </si>
  <si>
    <t>Upravený rozpočet na rok 2012</t>
  </si>
  <si>
    <t>Refundácia dávky v nezamestnanosti EÚ</t>
  </si>
  <si>
    <t>Výdavky ZFPvN</t>
  </si>
  <si>
    <t xml:space="preserve">Plnenie rozpočtu výdavkov základného fondu nemocenského poistenia  podľa jednotlivých  pobočiek  Sociálnej poisťovne v mesiacoch </t>
  </si>
  <si>
    <t>január až október  2012 a porovnanie s rovnakým obdobím roka 2011</t>
  </si>
  <si>
    <t>Celkom výdavky ZFNP</t>
  </si>
  <si>
    <t>Vyhodnotenie plnenia rozpisu rozpočtu bežných výdavkov (nákladov) správneho fondu Sociálnej poisťovne pobočky za obdobie január až október 2012</t>
  </si>
  <si>
    <t>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</si>
  <si>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</si>
  <si>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</si>
  <si>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</si>
  <si>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</si>
  <si>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</si>
  <si>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</si>
  <si>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</si>
  <si>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</si>
  <si>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</si>
  <si>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</si>
  <si>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</si>
  <si>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</si>
  <si>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</si>
  <si>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</si>
  <si>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na obdobie január</t>
  </si>
  <si>
    <t>za mesiac</t>
  </si>
  <si>
    <t>za obdobie</t>
  </si>
  <si>
    <t>plnenia</t>
  </si>
  <si>
    <t>oddiel/skupina/</t>
  </si>
  <si>
    <t>kategória</t>
  </si>
  <si>
    <t>ložka</t>
  </si>
  <si>
    <t>na rok 2012</t>
  </si>
  <si>
    <t>až október 2012</t>
  </si>
  <si>
    <t xml:space="preserve"> október 2012</t>
  </si>
  <si>
    <t>január až</t>
  </si>
  <si>
    <t>(4 : 1)</t>
  </si>
  <si>
    <t>(4 : 2)</t>
  </si>
  <si>
    <t>trieda/podtrieda</t>
  </si>
  <si>
    <t>b</t>
  </si>
  <si>
    <t>c</t>
  </si>
  <si>
    <t>d</t>
  </si>
  <si>
    <t>e</t>
  </si>
  <si>
    <t>f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</si>
  <si>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</si>
  <si>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</si>
  <si>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</si>
  <si>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</si>
  <si>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</si>
  <si>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</si>
  <si>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</si>
  <si>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</si>
  <si>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</si>
  <si>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</si>
  <si>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</si>
  <si>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</si>
  <si>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</si>
  <si>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</si>
  <si>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</si>
  <si>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</si>
  <si>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</si>
  <si>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</si>
  <si>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</si>
  <si>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</si>
  <si>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</si>
  <si>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</si>
  <si>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</si>
  <si>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</si>
  <si>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</si>
  <si>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</si>
  <si>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</si>
  <si>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</si>
  <si>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</si>
  <si>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</si>
  <si>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</si>
  <si>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</si>
  <si>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</si>
  <si>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</si>
  <si>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</si>
  <si>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</si>
  <si>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</si>
  <si>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</si>
  <si>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</si>
  <si>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</si>
  <si>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</si>
  <si>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</si>
  <si>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</si>
  <si>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</si>
  <si>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</si>
  <si>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</si>
  <si>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</si>
  <si>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</si>
  <si>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</si>
  <si>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</si>
  <si>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</si>
  <si>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</si>
  <si>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</si>
  <si>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</si>
  <si>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</si>
  <si>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</si>
  <si>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</si>
  <si>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</si>
  <si>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</si>
  <si>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</si>
  <si>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</si>
  <si>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</si>
  <si>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</si>
  <si>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</si>
  <si>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</si>
  <si>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</si>
  <si>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</si>
  <si>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</si>
  <si>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</si>
  <si>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</si>
  <si>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</si>
  <si>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</si>
  <si>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</si>
  <si>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</si>
  <si>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</si>
  <si>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</si>
  <si>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</si>
  <si>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</si>
  <si>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</si>
  <si>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</si>
  <si>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</si>
  <si>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</si>
  <si>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</si>
  <si>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</si>
  <si>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</si>
  <si>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</si>
  <si>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</si>
  <si>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</si>
  <si>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</si>
  <si>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</si>
  <si>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 xml:space="preserve">  Zmluvy o nájme veci s právom kúpy prenajatej veci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</si>
  <si>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</si>
  <si>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</si>
  <si>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</si>
  <si>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</si>
  <si>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</si>
  <si>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</si>
  <si>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</si>
  <si>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</si>
  <si>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</si>
  <si>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</si>
  <si>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</si>
  <si>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</si>
  <si>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</si>
  <si>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</si>
  <si>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</si>
  <si>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</si>
  <si>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</si>
  <si>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</si>
  <si>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</si>
  <si>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</si>
  <si>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</si>
  <si>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</si>
  <si>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</si>
  <si>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637023</t>
  </si>
  <si>
    <t xml:space="preserve"> Kolkové známky</t>
  </si>
  <si>
    <t>637024</t>
  </si>
  <si>
    <t xml:space="preserve"> Vyrovnanie kurzových rozdielov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</si>
  <si>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</si>
  <si>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</si>
  <si>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</si>
  <si>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</si>
  <si>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</si>
  <si>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</si>
  <si>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</si>
  <si>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</si>
  <si>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</si>
  <si>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</si>
  <si>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</si>
  <si>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</si>
  <si>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</si>
  <si>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</si>
  <si>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</si>
  <si>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</si>
  <si>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</si>
  <si>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</si>
  <si>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</si>
  <si>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</si>
  <si>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</si>
  <si>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</si>
  <si>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</si>
  <si>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</si>
  <si>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</si>
  <si>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</si>
  <si>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</si>
  <si>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</si>
  <si>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</si>
  <si>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rozpisu rozpočtu Správneho fondu podľa jednotlivých pobočiek</t>
  </si>
  <si>
    <t>Sociálnej poisťovne za obdobie január až október  2012</t>
  </si>
  <si>
    <t>1. Spotrebované nákupy (50)                      8. Ostatné náklady (54 - 637)</t>
  </si>
  <si>
    <t>2. Služby (51)                                   9. Ostatné náklady (54 - 642)</t>
  </si>
  <si>
    <t>3. Mzdy (521)                                   10. Tovary a dalšie služby</t>
  </si>
  <si>
    <t>4. Poistné a prísp.do poisťovní (524 a 525)     11. Transfery</t>
  </si>
  <si>
    <t>5. Sociálne náklady (527 - 637)                 12. Bežné výdavky spolu (600)</t>
  </si>
  <si>
    <t>6. Sociálne náklady (527+528 - 642)             13. Kapitálové výdavky (700)</t>
  </si>
  <si>
    <t>7. Dane a poplatky (53)                         14. Správny fond spolu (600 + 700)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</si>
  <si>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</si>
  <si>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</si>
  <si>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</si>
  <si>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</si>
  <si>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</si>
  <si>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</si>
  <si>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</si>
  <si>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</si>
  <si>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</si>
  <si>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</si>
  <si>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</si>
  <si>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</si>
  <si>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</si>
  <si>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</si>
  <si>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 xml:space="preserve">   Bratislava</t>
  </si>
  <si>
    <t xml:space="preserve">   Rozpis rozpočtu 2012</t>
  </si>
  <si>
    <t xml:space="preserve">   Rozpis rozpočtu 1.-10.</t>
  </si>
  <si>
    <t xml:space="preserve">   Skutočnosť</t>
  </si>
  <si>
    <t xml:space="preserve">   % Plnenia z RR 2012</t>
  </si>
  <si>
    <t xml:space="preserve">   % Plnenia RR 1.-10.    </t>
  </si>
  <si>
    <t xml:space="preserve">   Trnava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</si>
  <si>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</si>
  <si>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</si>
  <si>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</si>
  <si>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</si>
  <si>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</si>
  <si>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</si>
  <si>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</si>
  <si>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</si>
  <si>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</si>
  <si>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</si>
  <si>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</si>
  <si>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</si>
  <si>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</si>
  <si>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</si>
  <si>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</si>
  <si>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</si>
  <si>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</si>
  <si>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</si>
  <si>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</si>
  <si>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</si>
  <si>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</si>
  <si>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</si>
  <si>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</si>
  <si>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</si>
  <si>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</si>
  <si>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</si>
  <si>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</si>
  <si>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</si>
  <si>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</si>
  <si>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</si>
  <si>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</si>
  <si>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</si>
  <si>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</si>
  <si>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</si>
  <si>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r>
      <t xml:space="preserve">   </t>
    </r>
    <r>
      <rPr>
        <b/>
        <sz val="10"/>
        <rFont val="Arial"/>
        <family val="2"/>
      </rPr>
      <t>SPOLU</t>
    </r>
  </si>
  <si>
    <t xml:space="preserve">   % Plnenia RR 1.-10.    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</si>
</sst>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S_k_-;\-* #,##0\ _S_k_-;_-* &quot;-&quot;\ _S_k_-;_-@_-"/>
    <numFmt numFmtId="165" formatCode="_-* #,##0.00\ &quot;Sk&quot;_-;\-* #,##0.00\ &quot;Sk&quot;_-;_-* &quot;-&quot;??\ &quot;Sk&quot;_-;_-@_-"/>
    <numFmt numFmtId="166" formatCode="_-* #,##0.00\ _S_k_-;\-* #,##0.00\ _S_k_-;_-* &quot;-&quot;??\ _S_k_-;_-@_-"/>
    <numFmt numFmtId="167" formatCode="#,##0.00_ ;[Red]\-#,##0.00;\-"/>
    <numFmt numFmtId="168" formatCode="&quot;$&quot;#,##0;[Red]\-&quot;$&quot;#,##0"/>
    <numFmt numFmtId="169" formatCode="m\o\n\th\ d\,\ \y\y\y\y"/>
    <numFmt numFmtId="170" formatCode="_-* #,##0.00\ [$€-1]_-;\-* #,##0.00\ [$€-1]_-;_-* &quot;-&quot;??\ [$€-1]_-"/>
    <numFmt numFmtId="171" formatCode=";;"/>
    <numFmt numFmtId="172" formatCode="#,##0.00;\-#,##0.00;&quot; &quot;"/>
    <numFmt numFmtId="173" formatCode="#,##0_ ;\-#,##0\ "/>
    <numFmt numFmtId="174" formatCode="#,##0.00_ ;\-#,##0.00\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i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 CE"/>
      <family val="2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2"/>
      <name val="Arial CE"/>
      <family val="0"/>
    </font>
    <font>
      <b/>
      <sz val="14"/>
      <name val="Arial CE"/>
      <family val="2"/>
    </font>
    <font>
      <b/>
      <sz val="18"/>
      <name val="Arial CE"/>
      <family val="0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10"/>
      <name val="Arial CE"/>
      <family val="2"/>
    </font>
    <font>
      <sz val="10"/>
      <name val="Courier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21" fillId="3" borderId="0">
      <alignment/>
      <protection/>
    </xf>
    <xf numFmtId="0" fontId="22" fillId="3" borderId="0">
      <alignment/>
      <protection/>
    </xf>
    <xf numFmtId="0" fontId="23" fillId="2" borderId="0">
      <alignment/>
      <protection/>
    </xf>
    <xf numFmtId="0" fontId="22" fillId="3" borderId="0">
      <alignment/>
      <protection/>
    </xf>
    <xf numFmtId="0" fontId="22" fillId="3" borderId="0">
      <alignment/>
      <protection/>
    </xf>
    <xf numFmtId="0" fontId="24" fillId="4" borderId="0">
      <alignment/>
      <protection/>
    </xf>
    <xf numFmtId="0" fontId="25" fillId="4" borderId="0">
      <alignment/>
      <protection/>
    </xf>
    <xf numFmtId="0" fontId="26" fillId="2" borderId="0">
      <alignment/>
      <protection/>
    </xf>
    <xf numFmtId="0" fontId="25" fillId="4" borderId="0">
      <alignment/>
      <protection/>
    </xf>
    <xf numFmtId="0" fontId="25" fillId="4" borderId="0">
      <alignment/>
      <protection/>
    </xf>
    <xf numFmtId="0" fontId="27" fillId="5" borderId="0">
      <alignment/>
      <protection/>
    </xf>
    <xf numFmtId="0" fontId="28" fillId="5" borderId="0">
      <alignment/>
      <protection/>
    </xf>
    <xf numFmtId="0" fontId="29" fillId="2" borderId="0">
      <alignment/>
      <protection/>
    </xf>
    <xf numFmtId="0" fontId="28" fillId="5" borderId="0">
      <alignment/>
      <protection/>
    </xf>
    <xf numFmtId="0" fontId="28" fillId="5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2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2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20" fillId="6" borderId="0">
      <alignment/>
      <protection/>
    </xf>
    <xf numFmtId="0" fontId="18" fillId="6" borderId="0">
      <alignment/>
      <protection/>
    </xf>
    <xf numFmtId="167" fontId="20" fillId="6" borderId="1">
      <alignment/>
      <protection/>
    </xf>
    <xf numFmtId="0" fontId="18" fillId="6" borderId="0">
      <alignment/>
      <protection/>
    </xf>
    <xf numFmtId="0" fontId="18" fillId="6" borderId="0">
      <alignment/>
      <protection/>
    </xf>
    <xf numFmtId="0" fontId="26" fillId="7" borderId="0">
      <alignment/>
      <protection/>
    </xf>
    <xf numFmtId="0" fontId="18" fillId="7" borderId="0">
      <alignment/>
      <protection/>
    </xf>
    <xf numFmtId="0" fontId="26" fillId="6" borderId="0">
      <alignment/>
      <protection/>
    </xf>
    <xf numFmtId="0" fontId="18" fillId="7" borderId="0">
      <alignment/>
      <protection/>
    </xf>
    <xf numFmtId="0" fontId="18" fillId="7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21" fillId="3" borderId="0">
      <alignment/>
      <protection/>
    </xf>
    <xf numFmtId="0" fontId="22" fillId="3" borderId="0">
      <alignment/>
      <protection/>
    </xf>
    <xf numFmtId="0" fontId="23" fillId="2" borderId="0">
      <alignment/>
      <protection/>
    </xf>
    <xf numFmtId="0" fontId="22" fillId="3" borderId="0">
      <alignment/>
      <protection/>
    </xf>
    <xf numFmtId="0" fontId="22" fillId="3" borderId="0">
      <alignment/>
      <protection/>
    </xf>
    <xf numFmtId="0" fontId="24" fillId="4" borderId="0">
      <alignment/>
      <protection/>
    </xf>
    <xf numFmtId="0" fontId="25" fillId="4" borderId="0">
      <alignment/>
      <protection/>
    </xf>
    <xf numFmtId="0" fontId="26" fillId="2" borderId="0">
      <alignment/>
      <protection/>
    </xf>
    <xf numFmtId="0" fontId="25" fillId="4" borderId="0">
      <alignment/>
      <protection/>
    </xf>
    <xf numFmtId="0" fontId="25" fillId="4" borderId="0">
      <alignment/>
      <protection/>
    </xf>
    <xf numFmtId="0" fontId="27" fillId="5" borderId="0">
      <alignment/>
      <protection/>
    </xf>
    <xf numFmtId="0" fontId="28" fillId="5" borderId="0">
      <alignment/>
      <protection/>
    </xf>
    <xf numFmtId="0" fontId="20" fillId="2" borderId="0">
      <alignment/>
      <protection/>
    </xf>
    <xf numFmtId="0" fontId="28" fillId="5" borderId="0">
      <alignment/>
      <protection/>
    </xf>
    <xf numFmtId="0" fontId="28" fillId="5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2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2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3" fontId="36" fillId="0" borderId="0">
      <alignment/>
      <protection/>
    </xf>
    <xf numFmtId="3" fontId="35" fillId="0" borderId="0">
      <alignment/>
      <protection/>
    </xf>
    <xf numFmtId="3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37" fillId="0" borderId="0">
      <alignment/>
      <protection locked="0"/>
    </xf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170" fontId="20" fillId="0" borderId="0" applyFont="0" applyFill="0" applyBorder="0" applyAlignment="0" applyProtection="0"/>
    <xf numFmtId="171" fontId="37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60" fillId="27" borderId="2" applyNumberFormat="0" applyAlignment="0" applyProtection="0"/>
    <xf numFmtId="0" fontId="6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39" fillId="0" borderId="0">
      <alignment/>
      <protection/>
    </xf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4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0" borderId="0">
      <alignment/>
      <protection/>
    </xf>
    <xf numFmtId="0" fontId="0" fillId="29" borderId="6" applyNumberFormat="0" applyFont="0" applyAlignment="0" applyProtection="0"/>
    <xf numFmtId="0" fontId="0" fillId="29" borderId="6" applyNumberFormat="0" applyFont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49" fontId="40" fillId="0" borderId="0">
      <alignment/>
      <protection/>
    </xf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9">
      <alignment/>
      <protection locked="0"/>
    </xf>
    <xf numFmtId="0" fontId="41" fillId="0" borderId="0">
      <alignment/>
      <protection/>
    </xf>
    <xf numFmtId="0" fontId="69" fillId="30" borderId="10" applyNumberFormat="0" applyAlignment="0" applyProtection="0"/>
    <xf numFmtId="0" fontId="69" fillId="30" borderId="10" applyNumberFormat="0" applyAlignment="0" applyProtection="0"/>
    <xf numFmtId="0" fontId="70" fillId="31" borderId="10" applyNumberFormat="0" applyAlignment="0" applyProtection="0"/>
    <xf numFmtId="0" fontId="70" fillId="31" borderId="10" applyNumberFormat="0" applyAlignment="0" applyProtection="0"/>
    <xf numFmtId="0" fontId="71" fillId="31" borderId="11" applyNumberFormat="0" applyAlignment="0" applyProtection="0"/>
    <xf numFmtId="0" fontId="71" fillId="31" borderId="1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4" fontId="42" fillId="0" borderId="0" xfId="177" applyFont="1">
      <alignment/>
      <protection/>
    </xf>
    <xf numFmtId="4" fontId="42" fillId="0" borderId="0" xfId="177" applyFont="1" applyFill="1">
      <alignment/>
      <protection/>
    </xf>
    <xf numFmtId="4" fontId="42" fillId="0" borderId="0" xfId="177" applyFont="1" applyAlignment="1">
      <alignment horizontal="right"/>
      <protection/>
    </xf>
    <xf numFmtId="0" fontId="42" fillId="0" borderId="0" xfId="173" applyFont="1">
      <alignment/>
      <protection/>
    </xf>
    <xf numFmtId="4" fontId="42" fillId="0" borderId="0" xfId="177" applyFont="1" applyAlignment="1">
      <alignment/>
      <protection/>
    </xf>
    <xf numFmtId="4" fontId="42" fillId="0" borderId="0" xfId="177" applyFont="1" applyFill="1" applyAlignment="1">
      <alignment/>
      <protection/>
    </xf>
    <xf numFmtId="4" fontId="42" fillId="0" borderId="0" xfId="177" applyFont="1" applyAlignment="1">
      <alignment horizontal="left"/>
      <protection/>
    </xf>
    <xf numFmtId="4" fontId="42" fillId="0" borderId="0" xfId="177" applyFont="1" applyFill="1" applyAlignment="1">
      <alignment horizontal="left"/>
      <protection/>
    </xf>
    <xf numFmtId="0" fontId="42" fillId="0" borderId="0" xfId="186" applyFont="1">
      <alignment/>
      <protection/>
    </xf>
    <xf numFmtId="4" fontId="43" fillId="0" borderId="0" xfId="177" applyFont="1" applyBorder="1" applyAlignment="1">
      <alignment horizontal="left"/>
      <protection/>
    </xf>
    <xf numFmtId="4" fontId="43" fillId="0" borderId="0" xfId="177" applyFont="1" applyBorder="1">
      <alignment/>
      <protection/>
    </xf>
    <xf numFmtId="4" fontId="42" fillId="0" borderId="0" xfId="177" applyFont="1" applyFill="1" applyAlignment="1">
      <alignment horizontal="center"/>
      <protection/>
    </xf>
    <xf numFmtId="4" fontId="42" fillId="0" borderId="0" xfId="177" applyFont="1" applyAlignment="1">
      <alignment horizontal="center"/>
      <protection/>
    </xf>
    <xf numFmtId="4" fontId="42" fillId="0" borderId="0" xfId="177" applyFont="1" applyBorder="1" applyAlignment="1">
      <alignment horizontal="right"/>
      <protection/>
    </xf>
    <xf numFmtId="1" fontId="42" fillId="0" borderId="12" xfId="177" applyNumberFormat="1" applyFont="1" applyBorder="1" applyAlignment="1" quotePrefix="1">
      <alignment horizontal="center" wrapText="1"/>
      <protection/>
    </xf>
    <xf numFmtId="4" fontId="42" fillId="0" borderId="13" xfId="177" applyFont="1" applyBorder="1" applyAlignment="1">
      <alignment horizontal="center"/>
      <protection/>
    </xf>
    <xf numFmtId="3" fontId="42" fillId="0" borderId="13" xfId="177" applyNumberFormat="1" applyFont="1" applyBorder="1" applyAlignment="1">
      <alignment horizontal="center"/>
      <protection/>
    </xf>
    <xf numFmtId="3" fontId="42" fillId="0" borderId="13" xfId="177" applyNumberFormat="1" applyFont="1" applyFill="1" applyBorder="1" applyAlignment="1">
      <alignment horizontal="center"/>
      <protection/>
    </xf>
    <xf numFmtId="0" fontId="42" fillId="0" borderId="13" xfId="183" applyFont="1" applyBorder="1" applyAlignment="1">
      <alignment horizontal="center"/>
      <protection/>
    </xf>
    <xf numFmtId="0" fontId="42" fillId="0" borderId="13" xfId="173" applyFont="1" applyBorder="1" applyAlignment="1">
      <alignment horizontal="center"/>
      <protection/>
    </xf>
    <xf numFmtId="4" fontId="42" fillId="0" borderId="14" xfId="177" applyFont="1" applyBorder="1" applyAlignment="1">
      <alignment horizontal="left"/>
      <protection/>
    </xf>
    <xf numFmtId="3" fontId="42" fillId="0" borderId="14" xfId="179" applyNumberFormat="1" applyFont="1" applyBorder="1">
      <alignment/>
      <protection/>
    </xf>
    <xf numFmtId="3" fontId="42" fillId="0" borderId="0" xfId="185" applyNumberFormat="1" applyFont="1">
      <alignment/>
      <protection/>
    </xf>
    <xf numFmtId="3" fontId="42" fillId="0" borderId="0" xfId="173" applyNumberFormat="1" applyFont="1">
      <alignment/>
      <protection/>
    </xf>
    <xf numFmtId="3" fontId="42" fillId="0" borderId="15" xfId="186" applyNumberFormat="1" applyFont="1" applyBorder="1">
      <alignment/>
      <protection/>
    </xf>
    <xf numFmtId="3" fontId="42" fillId="0" borderId="15" xfId="182" applyNumberFormat="1" applyFont="1" applyBorder="1">
      <alignment/>
      <protection/>
    </xf>
    <xf numFmtId="4" fontId="42" fillId="0" borderId="15" xfId="182" applyNumberFormat="1" applyFont="1" applyBorder="1">
      <alignment/>
      <protection/>
    </xf>
    <xf numFmtId="4" fontId="42" fillId="0" borderId="16" xfId="182" applyNumberFormat="1" applyFont="1" applyBorder="1">
      <alignment/>
      <protection/>
    </xf>
    <xf numFmtId="3" fontId="42" fillId="0" borderId="14" xfId="177" applyNumberFormat="1" applyFont="1" applyBorder="1" applyAlignment="1">
      <alignment horizontal="right"/>
      <protection/>
    </xf>
    <xf numFmtId="4" fontId="42" fillId="0" borderId="14" xfId="182" applyNumberFormat="1" applyFont="1" applyBorder="1">
      <alignment/>
      <protection/>
    </xf>
    <xf numFmtId="4" fontId="42" fillId="0" borderId="13" xfId="177" applyFont="1" applyBorder="1" applyAlignment="1">
      <alignment horizontal="left"/>
      <protection/>
    </xf>
    <xf numFmtId="3" fontId="42" fillId="0" borderId="13" xfId="179" applyNumberFormat="1" applyFont="1" applyBorder="1">
      <alignment/>
      <protection/>
    </xf>
    <xf numFmtId="3" fontId="42" fillId="0" borderId="13" xfId="186" applyNumberFormat="1" applyFont="1" applyBorder="1">
      <alignment/>
      <protection/>
    </xf>
    <xf numFmtId="3" fontId="42" fillId="0" borderId="13" xfId="182" applyNumberFormat="1" applyFont="1" applyBorder="1">
      <alignment/>
      <protection/>
    </xf>
    <xf numFmtId="4" fontId="42" fillId="0" borderId="13" xfId="182" applyNumberFormat="1" applyFont="1" applyBorder="1">
      <alignment/>
      <protection/>
    </xf>
    <xf numFmtId="4" fontId="42" fillId="0" borderId="12" xfId="177" applyFont="1" applyBorder="1" applyAlignment="1">
      <alignment horizontal="left" wrapText="1"/>
      <protection/>
    </xf>
    <xf numFmtId="3" fontId="42" fillId="0" borderId="12" xfId="179" applyNumberFormat="1" applyFont="1" applyBorder="1">
      <alignment/>
      <protection/>
    </xf>
    <xf numFmtId="4" fontId="42" fillId="0" borderId="12" xfId="177" applyFont="1" applyBorder="1" applyAlignment="1">
      <alignment wrapText="1"/>
      <protection/>
    </xf>
    <xf numFmtId="4" fontId="42" fillId="0" borderId="12" xfId="177" applyFont="1" applyBorder="1">
      <alignment/>
      <protection/>
    </xf>
    <xf numFmtId="3" fontId="42" fillId="0" borderId="12" xfId="177" applyNumberFormat="1" applyFont="1" applyBorder="1">
      <alignment/>
      <protection/>
    </xf>
    <xf numFmtId="0" fontId="42" fillId="0" borderId="0" xfId="183" applyFont="1">
      <alignment/>
      <protection/>
    </xf>
    <xf numFmtId="0" fontId="42" fillId="0" borderId="0" xfId="183" applyFont="1" applyFill="1">
      <alignment/>
      <protection/>
    </xf>
    <xf numFmtId="0" fontId="42" fillId="0" borderId="12" xfId="177" applyNumberFormat="1" applyFont="1" applyBorder="1" applyAlignment="1" quotePrefix="1">
      <alignment horizontal="center" wrapText="1"/>
      <protection/>
    </xf>
    <xf numFmtId="4" fontId="43" fillId="0" borderId="13" xfId="182" applyNumberFormat="1" applyFont="1" applyBorder="1" applyAlignment="1">
      <alignment horizontal="center"/>
      <protection/>
    </xf>
    <xf numFmtId="3" fontId="42" fillId="0" borderId="13" xfId="173" applyNumberFormat="1" applyFont="1" applyBorder="1">
      <alignment/>
      <protection/>
    </xf>
    <xf numFmtId="4" fontId="42" fillId="0" borderId="17" xfId="182" applyNumberFormat="1" applyFont="1" applyBorder="1">
      <alignment/>
      <protection/>
    </xf>
    <xf numFmtId="0" fontId="43" fillId="0" borderId="0" xfId="186" applyFont="1">
      <alignment/>
      <protection/>
    </xf>
    <xf numFmtId="0" fontId="42" fillId="0" borderId="0" xfId="186" applyFont="1" applyAlignment="1">
      <alignment horizontal="right"/>
      <protection/>
    </xf>
    <xf numFmtId="0" fontId="42" fillId="0" borderId="0" xfId="186" applyFont="1" applyBorder="1" applyAlignment="1">
      <alignment horizontal="right"/>
      <protection/>
    </xf>
    <xf numFmtId="0" fontId="43" fillId="0" borderId="0" xfId="186" applyFont="1" applyBorder="1">
      <alignment/>
      <protection/>
    </xf>
    <xf numFmtId="0" fontId="42" fillId="0" borderId="0" xfId="186" applyFont="1" applyBorder="1">
      <alignment/>
      <protection/>
    </xf>
    <xf numFmtId="0" fontId="42" fillId="0" borderId="0" xfId="186" applyFont="1" applyBorder="1" applyAlignment="1">
      <alignment wrapText="1"/>
      <protection/>
    </xf>
    <xf numFmtId="0" fontId="42" fillId="0" borderId="0" xfId="184" applyFont="1" applyBorder="1" applyAlignment="1">
      <alignment horizontal="center" wrapText="1"/>
      <protection/>
    </xf>
    <xf numFmtId="0" fontId="42" fillId="0" borderId="13" xfId="186" applyFont="1" applyBorder="1" applyAlignment="1">
      <alignment horizontal="center" wrapText="1"/>
      <protection/>
    </xf>
    <xf numFmtId="0" fontId="42" fillId="0" borderId="18" xfId="186" applyFont="1" applyBorder="1" applyAlignment="1">
      <alignment horizontal="center"/>
      <protection/>
    </xf>
    <xf numFmtId="0" fontId="42" fillId="0" borderId="13" xfId="186" applyFont="1" applyBorder="1" applyAlignment="1">
      <alignment horizontal="center"/>
      <protection/>
    </xf>
    <xf numFmtId="0" fontId="42" fillId="0" borderId="0" xfId="186" applyFont="1" applyBorder="1" applyAlignment="1">
      <alignment horizontal="center"/>
      <protection/>
    </xf>
    <xf numFmtId="0" fontId="42" fillId="0" borderId="14" xfId="186" applyFont="1" applyBorder="1">
      <alignment/>
      <protection/>
    </xf>
    <xf numFmtId="4" fontId="42" fillId="0" borderId="15" xfId="182" applyNumberFormat="1" applyFont="1" applyBorder="1" applyAlignment="1">
      <alignment horizontal="center"/>
      <protection/>
    </xf>
    <xf numFmtId="4" fontId="42" fillId="0" borderId="16" xfId="182" applyNumberFormat="1" applyFont="1" applyBorder="1" applyAlignment="1">
      <alignment horizontal="center"/>
      <protection/>
    </xf>
    <xf numFmtId="4" fontId="42" fillId="0" borderId="0" xfId="182" applyNumberFormat="1" applyFont="1" applyBorder="1">
      <alignment/>
      <protection/>
    </xf>
    <xf numFmtId="4" fontId="42" fillId="0" borderId="14" xfId="182" applyNumberFormat="1" applyFont="1" applyBorder="1" applyAlignment="1">
      <alignment horizontal="center"/>
      <protection/>
    </xf>
    <xf numFmtId="0" fontId="42" fillId="0" borderId="13" xfId="186" applyFont="1" applyBorder="1">
      <alignment/>
      <protection/>
    </xf>
    <xf numFmtId="3" fontId="42" fillId="0" borderId="17" xfId="186" applyNumberFormat="1" applyFont="1" applyBorder="1">
      <alignment/>
      <protection/>
    </xf>
    <xf numFmtId="4" fontId="42" fillId="0" borderId="13" xfId="182" applyNumberFormat="1" applyFont="1" applyBorder="1" applyAlignment="1">
      <alignment horizontal="center"/>
      <protection/>
    </xf>
    <xf numFmtId="3" fontId="42" fillId="0" borderId="0" xfId="186" applyNumberFormat="1" applyFont="1">
      <alignment/>
      <protection/>
    </xf>
    <xf numFmtId="0" fontId="74" fillId="0" borderId="0" xfId="0" applyFont="1" applyAlignment="1">
      <alignment/>
    </xf>
    <xf numFmtId="3" fontId="42" fillId="0" borderId="0" xfId="163" applyNumberFormat="1" applyFont="1">
      <alignment/>
      <protection/>
    </xf>
    <xf numFmtId="4" fontId="19" fillId="0" borderId="0" xfId="177" applyFont="1">
      <alignment/>
      <protection/>
    </xf>
    <xf numFmtId="4" fontId="19" fillId="0" borderId="0" xfId="177" applyFont="1" applyFill="1">
      <alignment/>
      <protection/>
    </xf>
    <xf numFmtId="4" fontId="19" fillId="0" borderId="0" xfId="177" applyFont="1" applyAlignment="1">
      <alignment horizontal="right"/>
      <protection/>
    </xf>
    <xf numFmtId="0" fontId="19" fillId="0" borderId="0" xfId="163" applyFont="1">
      <alignment/>
      <protection/>
    </xf>
    <xf numFmtId="4" fontId="19" fillId="0" borderId="0" xfId="177" applyFont="1" applyAlignment="1">
      <alignment/>
      <protection/>
    </xf>
    <xf numFmtId="4" fontId="19" fillId="0" borderId="0" xfId="177" applyFont="1" applyFill="1" applyAlignment="1">
      <alignment/>
      <protection/>
    </xf>
    <xf numFmtId="4" fontId="19" fillId="0" borderId="0" xfId="177" applyFont="1" applyAlignment="1">
      <alignment horizontal="left"/>
      <protection/>
    </xf>
    <xf numFmtId="4" fontId="19" fillId="0" borderId="0" xfId="177" applyFont="1" applyFill="1" applyAlignment="1">
      <alignment horizontal="left"/>
      <protection/>
    </xf>
    <xf numFmtId="0" fontId="19" fillId="0" borderId="0" xfId="186" applyFont="1">
      <alignment/>
      <protection/>
    </xf>
    <xf numFmtId="4" fontId="45" fillId="0" borderId="0" xfId="177" applyFont="1" applyBorder="1" applyAlignment="1">
      <alignment horizontal="left"/>
      <protection/>
    </xf>
    <xf numFmtId="4" fontId="45" fillId="0" borderId="0" xfId="177" applyFont="1" applyBorder="1">
      <alignment/>
      <protection/>
    </xf>
    <xf numFmtId="4" fontId="19" fillId="0" borderId="0" xfId="177" applyFont="1" applyFill="1" applyAlignment="1">
      <alignment horizontal="center"/>
      <protection/>
    </xf>
    <xf numFmtId="4" fontId="19" fillId="0" borderId="0" xfId="177" applyFont="1" applyAlignment="1">
      <alignment horizontal="center"/>
      <protection/>
    </xf>
    <xf numFmtId="4" fontId="19" fillId="0" borderId="0" xfId="177" applyFont="1" applyBorder="1" applyAlignment="1">
      <alignment horizontal="right"/>
      <protection/>
    </xf>
    <xf numFmtId="0" fontId="19" fillId="0" borderId="12" xfId="177" applyNumberFormat="1" applyFont="1" applyBorder="1" applyAlignment="1" quotePrefix="1">
      <alignment horizontal="center" wrapText="1"/>
      <protection/>
    </xf>
    <xf numFmtId="4" fontId="19" fillId="0" borderId="13" xfId="177" applyFont="1" applyBorder="1" applyAlignment="1">
      <alignment horizontal="center"/>
      <protection/>
    </xf>
    <xf numFmtId="3" fontId="19" fillId="0" borderId="13" xfId="177" applyNumberFormat="1" applyFont="1" applyBorder="1" applyAlignment="1">
      <alignment horizontal="center"/>
      <protection/>
    </xf>
    <xf numFmtId="3" fontId="19" fillId="0" borderId="13" xfId="177" applyNumberFormat="1" applyFont="1" applyFill="1" applyBorder="1" applyAlignment="1">
      <alignment horizontal="center"/>
      <protection/>
    </xf>
    <xf numFmtId="0" fontId="19" fillId="0" borderId="13" xfId="183" applyFont="1" applyBorder="1" applyAlignment="1">
      <alignment horizontal="center"/>
      <protection/>
    </xf>
    <xf numFmtId="0" fontId="19" fillId="0" borderId="13" xfId="163" applyFont="1" applyBorder="1" applyAlignment="1">
      <alignment horizontal="center"/>
      <protection/>
    </xf>
    <xf numFmtId="4" fontId="19" fillId="0" borderId="14" xfId="177" applyFont="1" applyBorder="1" applyAlignment="1">
      <alignment horizontal="left"/>
      <protection/>
    </xf>
    <xf numFmtId="3" fontId="19" fillId="0" borderId="14" xfId="179" applyNumberFormat="1" applyFont="1" applyBorder="1">
      <alignment/>
      <protection/>
    </xf>
    <xf numFmtId="3" fontId="19" fillId="0" borderId="0" xfId="185" applyNumberFormat="1" applyFont="1">
      <alignment/>
      <protection/>
    </xf>
    <xf numFmtId="3" fontId="19" fillId="0" borderId="0" xfId="163" applyNumberFormat="1" applyFont="1">
      <alignment/>
      <protection/>
    </xf>
    <xf numFmtId="3" fontId="19" fillId="0" borderId="15" xfId="186" applyNumberFormat="1" applyFont="1" applyBorder="1">
      <alignment/>
      <protection/>
    </xf>
    <xf numFmtId="3" fontId="19" fillId="0" borderId="15" xfId="182" applyNumberFormat="1" applyFont="1" applyBorder="1">
      <alignment/>
      <protection/>
    </xf>
    <xf numFmtId="4" fontId="19" fillId="0" borderId="15" xfId="182" applyNumberFormat="1" applyFont="1" applyBorder="1">
      <alignment/>
      <protection/>
    </xf>
    <xf numFmtId="4" fontId="19" fillId="0" borderId="16" xfId="182" applyNumberFormat="1" applyFont="1" applyBorder="1">
      <alignment/>
      <protection/>
    </xf>
    <xf numFmtId="3" fontId="19" fillId="0" borderId="14" xfId="177" applyNumberFormat="1" applyFont="1" applyBorder="1" applyAlignment="1">
      <alignment horizontal="right"/>
      <protection/>
    </xf>
    <xf numFmtId="4" fontId="19" fillId="0" borderId="14" xfId="182" applyNumberFormat="1" applyFont="1" applyBorder="1">
      <alignment/>
      <protection/>
    </xf>
    <xf numFmtId="4" fontId="19" fillId="0" borderId="13" xfId="177" applyFont="1" applyBorder="1" applyAlignment="1">
      <alignment horizontal="left"/>
      <protection/>
    </xf>
    <xf numFmtId="3" fontId="19" fillId="0" borderId="13" xfId="179" applyNumberFormat="1" applyFont="1" applyBorder="1">
      <alignment/>
      <protection/>
    </xf>
    <xf numFmtId="3" fontId="19" fillId="0" borderId="13" xfId="186" applyNumberFormat="1" applyFont="1" applyBorder="1">
      <alignment/>
      <protection/>
    </xf>
    <xf numFmtId="3" fontId="19" fillId="0" borderId="13" xfId="182" applyNumberFormat="1" applyFont="1" applyBorder="1">
      <alignment/>
      <protection/>
    </xf>
    <xf numFmtId="4" fontId="19" fillId="0" borderId="13" xfId="182" applyNumberFormat="1" applyFont="1" applyBorder="1">
      <alignment/>
      <protection/>
    </xf>
    <xf numFmtId="4" fontId="19" fillId="0" borderId="12" xfId="177" applyFont="1" applyBorder="1" applyAlignment="1">
      <alignment horizontal="left" wrapText="1"/>
      <protection/>
    </xf>
    <xf numFmtId="3" fontId="19" fillId="0" borderId="12" xfId="179" applyNumberFormat="1" applyFont="1" applyBorder="1">
      <alignment/>
      <protection/>
    </xf>
    <xf numFmtId="4" fontId="19" fillId="0" borderId="12" xfId="177" applyFont="1" applyBorder="1">
      <alignment/>
      <protection/>
    </xf>
    <xf numFmtId="3" fontId="19" fillId="0" borderId="12" xfId="177" applyNumberFormat="1" applyFont="1" applyBorder="1">
      <alignment/>
      <protection/>
    </xf>
    <xf numFmtId="0" fontId="19" fillId="0" borderId="0" xfId="183" applyFont="1">
      <alignment/>
      <protection/>
    </xf>
    <xf numFmtId="0" fontId="19" fillId="0" borderId="0" xfId="183" applyFont="1" applyFill="1">
      <alignment/>
      <protection/>
    </xf>
    <xf numFmtId="0" fontId="18" fillId="0" borderId="0" xfId="180">
      <alignment/>
      <protection/>
    </xf>
    <xf numFmtId="0" fontId="46" fillId="0" borderId="0" xfId="180" applyFont="1" applyAlignment="1">
      <alignment horizontal="right"/>
      <protection/>
    </xf>
    <xf numFmtId="0" fontId="47" fillId="0" borderId="0" xfId="180" applyFont="1" applyAlignment="1">
      <alignment horizontal="centerContinuous"/>
      <protection/>
    </xf>
    <xf numFmtId="0" fontId="48" fillId="0" borderId="0" xfId="180" applyFont="1" applyAlignment="1">
      <alignment horizontal="centerContinuous"/>
      <protection/>
    </xf>
    <xf numFmtId="0" fontId="18" fillId="0" borderId="0" xfId="180" applyAlignment="1">
      <alignment horizontal="centerContinuous"/>
      <protection/>
    </xf>
    <xf numFmtId="0" fontId="49" fillId="0" borderId="0" xfId="180" applyFont="1" applyAlignment="1">
      <alignment horizontal="centerContinuous"/>
      <protection/>
    </xf>
    <xf numFmtId="0" fontId="46" fillId="0" borderId="0" xfId="180" applyFont="1">
      <alignment/>
      <protection/>
    </xf>
    <xf numFmtId="0" fontId="46" fillId="0" borderId="0" xfId="180" applyFont="1" applyAlignment="1">
      <alignment horizontal="right"/>
      <protection/>
    </xf>
    <xf numFmtId="0" fontId="50" fillId="0" borderId="0" xfId="180" applyFont="1" applyAlignment="1">
      <alignment horizontal="right"/>
      <protection/>
    </xf>
    <xf numFmtId="0" fontId="51" fillId="0" borderId="19" xfId="180" applyFont="1" applyBorder="1" applyAlignment="1">
      <alignment horizontal="center"/>
      <protection/>
    </xf>
    <xf numFmtId="0" fontId="51" fillId="0" borderId="20" xfId="180" applyFont="1" applyBorder="1" applyAlignment="1">
      <alignment horizontal="centerContinuous"/>
      <protection/>
    </xf>
    <xf numFmtId="0" fontId="51" fillId="0" borderId="21" xfId="180" applyFont="1" applyBorder="1" applyAlignment="1">
      <alignment horizontal="centerContinuous"/>
      <protection/>
    </xf>
    <xf numFmtId="0" fontId="51" fillId="0" borderId="22" xfId="180" applyFont="1" applyBorder="1" applyAlignment="1">
      <alignment horizontal="centerContinuous"/>
      <protection/>
    </xf>
    <xf numFmtId="0" fontId="51" fillId="0" borderId="23" xfId="180" applyFont="1" applyBorder="1" applyAlignment="1">
      <alignment horizontal="center"/>
      <protection/>
    </xf>
    <xf numFmtId="0" fontId="51" fillId="0" borderId="24" xfId="180" applyFont="1" applyBorder="1" applyAlignment="1">
      <alignment horizontal="center"/>
      <protection/>
    </xf>
    <xf numFmtId="0" fontId="51" fillId="0" borderId="25" xfId="180" applyFont="1" applyBorder="1" applyAlignment="1">
      <alignment horizontal="center"/>
      <protection/>
    </xf>
    <xf numFmtId="0" fontId="51" fillId="0" borderId="26" xfId="180" applyFont="1" applyBorder="1">
      <alignment/>
      <protection/>
    </xf>
    <xf numFmtId="0" fontId="51" fillId="0" borderId="16" xfId="180" applyFont="1" applyBorder="1" applyAlignment="1">
      <alignment horizontal="center"/>
      <protection/>
    </xf>
    <xf numFmtId="0" fontId="51" fillId="0" borderId="27" xfId="180" applyFont="1" applyBorder="1" applyAlignment="1">
      <alignment/>
      <protection/>
    </xf>
    <xf numFmtId="0" fontId="51" fillId="0" borderId="27" xfId="180" applyFont="1" applyBorder="1">
      <alignment/>
      <protection/>
    </xf>
    <xf numFmtId="0" fontId="51" fillId="0" borderId="27" xfId="180" applyFont="1" applyBorder="1" applyAlignment="1">
      <alignment horizontal="center"/>
      <protection/>
    </xf>
    <xf numFmtId="0" fontId="18" fillId="0" borderId="28" xfId="180" applyBorder="1" applyAlignment="1">
      <alignment horizontal="center"/>
      <protection/>
    </xf>
    <xf numFmtId="0" fontId="51" fillId="0" borderId="25" xfId="180" applyFont="1" applyBorder="1">
      <alignment/>
      <protection/>
    </xf>
    <xf numFmtId="0" fontId="51" fillId="0" borderId="27" xfId="180" applyFont="1" applyBorder="1" applyAlignment="1">
      <alignment horizontal="left"/>
      <protection/>
    </xf>
    <xf numFmtId="0" fontId="51" fillId="0" borderId="28" xfId="180" applyFont="1" applyBorder="1">
      <alignment/>
      <protection/>
    </xf>
    <xf numFmtId="0" fontId="51" fillId="0" borderId="27" xfId="180" applyFont="1" applyBorder="1" applyAlignment="1">
      <alignment horizontal="center"/>
      <protection/>
    </xf>
    <xf numFmtId="0" fontId="50" fillId="0" borderId="27" xfId="180" applyFont="1" applyBorder="1" applyAlignment="1">
      <alignment horizontal="center"/>
      <protection/>
    </xf>
    <xf numFmtId="0" fontId="51" fillId="0" borderId="29" xfId="180" applyFont="1" applyBorder="1">
      <alignment/>
      <protection/>
    </xf>
    <xf numFmtId="0" fontId="51" fillId="0" borderId="30" xfId="180" applyFont="1" applyBorder="1">
      <alignment/>
      <protection/>
    </xf>
    <xf numFmtId="0" fontId="51" fillId="0" borderId="31" xfId="180" applyFont="1" applyBorder="1" applyAlignment="1">
      <alignment horizontal="left"/>
      <protection/>
    </xf>
    <xf numFmtId="0" fontId="51" fillId="0" borderId="31" xfId="180" applyFont="1" applyBorder="1">
      <alignment/>
      <protection/>
    </xf>
    <xf numFmtId="17" fontId="51" fillId="0" borderId="27" xfId="180" applyNumberFormat="1" applyFont="1" applyBorder="1" applyAlignment="1">
      <alignment horizontal="center"/>
      <protection/>
    </xf>
    <xf numFmtId="0" fontId="50" fillId="0" borderId="31" xfId="180" applyFont="1" applyBorder="1" applyAlignment="1">
      <alignment horizontal="center"/>
      <protection/>
    </xf>
    <xf numFmtId="17" fontId="51" fillId="0" borderId="31" xfId="180" applyNumberFormat="1" applyFont="1" applyBorder="1" applyAlignment="1">
      <alignment horizontal="center"/>
      <protection/>
    </xf>
    <xf numFmtId="0" fontId="18" fillId="0" borderId="31" xfId="180" applyFont="1" applyBorder="1" applyAlignment="1">
      <alignment horizontal="center"/>
      <protection/>
    </xf>
    <xf numFmtId="0" fontId="18" fillId="0" borderId="32" xfId="180" applyBorder="1" applyAlignment="1">
      <alignment horizontal="center"/>
      <protection/>
    </xf>
    <xf numFmtId="0" fontId="50" fillId="0" borderId="33" xfId="180" applyFont="1" applyBorder="1" applyAlignment="1">
      <alignment horizontal="center"/>
      <protection/>
    </xf>
    <xf numFmtId="0" fontId="50" fillId="0" borderId="34" xfId="180" applyFont="1" applyBorder="1" applyAlignment="1">
      <alignment horizontal="center"/>
      <protection/>
    </xf>
    <xf numFmtId="0" fontId="50" fillId="0" borderId="35" xfId="180" applyFont="1" applyBorder="1" applyAlignment="1">
      <alignment horizontal="center"/>
      <protection/>
    </xf>
    <xf numFmtId="0" fontId="47" fillId="0" borderId="28" xfId="181" applyFont="1" applyBorder="1" applyAlignment="1">
      <alignment horizontal="center"/>
      <protection/>
    </xf>
    <xf numFmtId="49" fontId="47" fillId="0" borderId="25" xfId="181" applyNumberFormat="1" applyFont="1" applyBorder="1" applyAlignment="1">
      <alignment horizontal="center"/>
      <protection/>
    </xf>
    <xf numFmtId="49" fontId="47" fillId="0" borderId="26" xfId="181" applyNumberFormat="1" applyFont="1" applyBorder="1" applyAlignment="1">
      <alignment horizontal="center"/>
      <protection/>
    </xf>
    <xf numFmtId="49" fontId="47" fillId="0" borderId="26" xfId="181" applyNumberFormat="1" applyFont="1" applyBorder="1" applyAlignment="1">
      <alignment horizontal="center" vertical="top"/>
      <protection/>
    </xf>
    <xf numFmtId="0" fontId="49" fillId="0" borderId="27" xfId="181" applyFont="1" applyBorder="1" applyAlignment="1">
      <alignment horizontal="center"/>
      <protection/>
    </xf>
    <xf numFmtId="0" fontId="47" fillId="0" borderId="27" xfId="181" applyFont="1" applyBorder="1" applyAlignment="1">
      <alignment horizontal="left"/>
      <protection/>
    </xf>
    <xf numFmtId="164" fontId="47" fillId="0" borderId="27" xfId="181" applyNumberFormat="1" applyFont="1" applyBorder="1" applyAlignment="1">
      <alignment/>
      <protection/>
    </xf>
    <xf numFmtId="166" fontId="47" fillId="0" borderId="27" xfId="180" applyNumberFormat="1" applyFont="1" applyBorder="1" applyAlignment="1">
      <alignment/>
      <protection/>
    </xf>
    <xf numFmtId="0" fontId="39" fillId="0" borderId="28" xfId="181" applyFont="1" applyBorder="1" applyAlignment="1">
      <alignment horizontal="center"/>
      <protection/>
    </xf>
    <xf numFmtId="0" fontId="46" fillId="0" borderId="25" xfId="181" applyFont="1" applyBorder="1">
      <alignment/>
      <protection/>
    </xf>
    <xf numFmtId="49" fontId="39" fillId="0" borderId="26" xfId="181" applyNumberFormat="1" applyFont="1" applyBorder="1" applyAlignment="1">
      <alignment horizontal="center"/>
      <protection/>
    </xf>
    <xf numFmtId="49" fontId="39" fillId="0" borderId="27" xfId="181" applyNumberFormat="1" applyFont="1" applyBorder="1" applyAlignment="1">
      <alignment horizontal="left"/>
      <protection/>
    </xf>
    <xf numFmtId="0" fontId="39" fillId="0" borderId="27" xfId="181" applyFont="1" applyBorder="1" applyAlignment="1">
      <alignment/>
      <protection/>
    </xf>
    <xf numFmtId="164" fontId="39" fillId="0" borderId="27" xfId="180" applyNumberFormat="1" applyFont="1" applyBorder="1" applyAlignment="1">
      <alignment/>
      <protection/>
    </xf>
    <xf numFmtId="166" fontId="39" fillId="0" borderId="27" xfId="180" applyNumberFormat="1" applyFont="1" applyBorder="1" applyAlignment="1">
      <alignment/>
      <protection/>
    </xf>
    <xf numFmtId="0" fontId="52" fillId="0" borderId="28" xfId="181" applyFont="1" applyBorder="1" applyAlignment="1">
      <alignment horizontal="center"/>
      <protection/>
    </xf>
    <xf numFmtId="49" fontId="52" fillId="0" borderId="26" xfId="181" applyNumberFormat="1" applyFont="1" applyBorder="1" applyAlignment="1">
      <alignment horizontal="center"/>
      <protection/>
    </xf>
    <xf numFmtId="49" fontId="52" fillId="0" borderId="27" xfId="181" applyNumberFormat="1" applyFont="1" applyBorder="1" applyAlignment="1">
      <alignment horizontal="left"/>
      <protection/>
    </xf>
    <xf numFmtId="0" fontId="52" fillId="0" borderId="27" xfId="181" applyFont="1" applyBorder="1" applyAlignment="1">
      <alignment/>
      <protection/>
    </xf>
    <xf numFmtId="164" fontId="52" fillId="0" borderId="27" xfId="180" applyNumberFormat="1" applyFont="1" applyBorder="1" applyAlignment="1">
      <alignment/>
      <protection/>
    </xf>
    <xf numFmtId="166" fontId="52" fillId="0" borderId="27" xfId="180" applyNumberFormat="1" applyFont="1" applyBorder="1" applyAlignment="1">
      <alignment/>
      <protection/>
    </xf>
    <xf numFmtId="0" fontId="50" fillId="0" borderId="28" xfId="181" applyFont="1" applyBorder="1" applyAlignment="1">
      <alignment horizontal="center"/>
      <protection/>
    </xf>
    <xf numFmtId="0" fontId="50" fillId="0" borderId="25" xfId="180" applyFont="1" applyBorder="1">
      <alignment/>
      <protection/>
    </xf>
    <xf numFmtId="0" fontId="50" fillId="0" borderId="26" xfId="180" applyFont="1" applyBorder="1">
      <alignment/>
      <protection/>
    </xf>
    <xf numFmtId="0" fontId="50" fillId="0" borderId="26" xfId="180" applyFont="1" applyBorder="1" applyAlignment="1">
      <alignment horizontal="center"/>
      <protection/>
    </xf>
    <xf numFmtId="49" fontId="50" fillId="0" borderId="27" xfId="180" applyNumberFormat="1" applyFont="1" applyBorder="1" applyAlignment="1">
      <alignment horizontal="center"/>
      <protection/>
    </xf>
    <xf numFmtId="49" fontId="50" fillId="0" borderId="27" xfId="180" applyNumberFormat="1" applyFont="1" applyBorder="1" applyAlignment="1">
      <alignment/>
      <protection/>
    </xf>
    <xf numFmtId="164" fontId="50" fillId="0" borderId="27" xfId="180" applyNumberFormat="1" applyFont="1" applyBorder="1" applyAlignment="1">
      <alignment/>
      <protection/>
    </xf>
    <xf numFmtId="166" fontId="50" fillId="0" borderId="27" xfId="180" applyNumberFormat="1" applyFont="1" applyBorder="1" applyAlignment="1">
      <alignment/>
      <protection/>
    </xf>
    <xf numFmtId="0" fontId="50" fillId="0" borderId="25" xfId="181" applyFont="1" applyBorder="1">
      <alignment/>
      <protection/>
    </xf>
    <xf numFmtId="49" fontId="39" fillId="0" borderId="26" xfId="181" applyNumberFormat="1" applyFont="1" applyBorder="1" applyAlignment="1">
      <alignment horizontal="center"/>
      <protection/>
    </xf>
    <xf numFmtId="49" fontId="39" fillId="0" borderId="27" xfId="181" applyNumberFormat="1" applyFont="1" applyBorder="1" applyAlignment="1">
      <alignment horizontal="left"/>
      <protection/>
    </xf>
    <xf numFmtId="0" fontId="39" fillId="0" borderId="27" xfId="181" applyFont="1" applyBorder="1" applyAlignment="1">
      <alignment/>
      <protection/>
    </xf>
    <xf numFmtId="164" fontId="39" fillId="0" borderId="27" xfId="180" applyNumberFormat="1" applyFont="1" applyBorder="1" applyAlignment="1">
      <alignment/>
      <protection/>
    </xf>
    <xf numFmtId="164" fontId="39" fillId="0" borderId="27" xfId="180" applyNumberFormat="1" applyFont="1" applyFill="1" applyBorder="1" applyAlignment="1">
      <alignment/>
      <protection/>
    </xf>
    <xf numFmtId="49" fontId="52" fillId="0" borderId="26" xfId="180" applyNumberFormat="1" applyFont="1" applyBorder="1" applyAlignment="1">
      <alignment horizontal="center"/>
      <protection/>
    </xf>
    <xf numFmtId="49" fontId="52" fillId="0" borderId="27" xfId="180" applyNumberFormat="1" applyFont="1" applyBorder="1" applyAlignment="1">
      <alignment horizontal="left"/>
      <protection/>
    </xf>
    <xf numFmtId="49" fontId="52" fillId="0" borderId="27" xfId="180" applyNumberFormat="1" applyFont="1" applyBorder="1" applyAlignment="1">
      <alignment wrapText="1"/>
      <protection/>
    </xf>
    <xf numFmtId="0" fontId="50" fillId="0" borderId="27" xfId="180" applyFont="1" applyBorder="1" applyAlignment="1">
      <alignment/>
      <protection/>
    </xf>
    <xf numFmtId="0" fontId="50" fillId="0" borderId="27" xfId="180" applyFont="1" applyBorder="1" applyAlignment="1">
      <alignment horizontal="left"/>
      <protection/>
    </xf>
    <xf numFmtId="49" fontId="52" fillId="0" borderId="27" xfId="180" applyNumberFormat="1" applyFont="1" applyBorder="1" applyAlignment="1">
      <alignment horizontal="center"/>
      <protection/>
    </xf>
    <xf numFmtId="0" fontId="52" fillId="0" borderId="27" xfId="180" applyFont="1" applyBorder="1" applyAlignment="1">
      <alignment horizontal="justify"/>
      <protection/>
    </xf>
    <xf numFmtId="49" fontId="39" fillId="0" borderId="26" xfId="181" applyNumberFormat="1" applyFont="1" applyFill="1" applyBorder="1" applyAlignment="1" applyProtection="1">
      <alignment horizontal="center"/>
      <protection locked="0"/>
    </xf>
    <xf numFmtId="49" fontId="39" fillId="0" borderId="27" xfId="181" applyNumberFormat="1" applyFont="1" applyBorder="1" applyAlignment="1">
      <alignment horizontal="center"/>
      <protection/>
    </xf>
    <xf numFmtId="164" fontId="39" fillId="0" borderId="27" xfId="181" applyNumberFormat="1" applyFont="1" applyBorder="1" applyAlignment="1">
      <alignment/>
      <protection/>
    </xf>
    <xf numFmtId="0" fontId="50" fillId="0" borderId="25" xfId="181" applyFont="1" applyBorder="1">
      <alignment/>
      <protection/>
    </xf>
    <xf numFmtId="49" fontId="50" fillId="0" borderId="26" xfId="181" applyNumberFormat="1" applyFont="1" applyFill="1" applyBorder="1" applyAlignment="1" applyProtection="1">
      <alignment horizontal="center"/>
      <protection locked="0"/>
    </xf>
    <xf numFmtId="49" fontId="52" fillId="0" borderId="27" xfId="181" applyNumberFormat="1" applyFont="1" applyBorder="1" applyAlignment="1">
      <alignment horizontal="center"/>
      <protection/>
    </xf>
    <xf numFmtId="164" fontId="52" fillId="0" borderId="27" xfId="181" applyNumberFormat="1" applyFont="1" applyBorder="1" applyAlignment="1">
      <alignment/>
      <protection/>
    </xf>
    <xf numFmtId="49" fontId="50" fillId="0" borderId="0" xfId="181" applyNumberFormat="1" applyFont="1" applyFill="1" applyBorder="1" applyAlignment="1" applyProtection="1">
      <alignment horizontal="center"/>
      <protection locked="0"/>
    </xf>
    <xf numFmtId="1" fontId="18" fillId="0" borderId="14" xfId="180" applyNumberFormat="1" applyFont="1" applyFill="1" applyBorder="1" applyAlignment="1">
      <alignment horizontal="left" vertical="top" wrapText="1"/>
      <protection/>
    </xf>
    <xf numFmtId="1" fontId="50" fillId="0" borderId="14" xfId="180" applyNumberFormat="1" applyFont="1" applyFill="1" applyBorder="1" applyAlignment="1">
      <alignment horizontal="center"/>
      <protection/>
    </xf>
    <xf numFmtId="0" fontId="50" fillId="0" borderId="28" xfId="180" applyFont="1" applyBorder="1" applyAlignment="1">
      <alignment/>
      <protection/>
    </xf>
    <xf numFmtId="164" fontId="50" fillId="0" borderId="27" xfId="181" applyNumberFormat="1" applyFont="1" applyBorder="1" applyAlignment="1">
      <alignment/>
      <protection/>
    </xf>
    <xf numFmtId="49" fontId="53" fillId="0" borderId="0" xfId="181" applyNumberFormat="1" applyFont="1" applyBorder="1" applyAlignment="1">
      <alignment horizontal="center"/>
      <protection/>
    </xf>
    <xf numFmtId="1" fontId="50" fillId="0" borderId="36" xfId="180" applyNumberFormat="1" applyFont="1" applyFill="1" applyBorder="1" applyAlignment="1">
      <alignment horizontal="center"/>
      <protection/>
    </xf>
    <xf numFmtId="49" fontId="50" fillId="0" borderId="28" xfId="180" applyNumberFormat="1" applyFont="1" applyBorder="1" applyAlignment="1">
      <alignment/>
      <protection/>
    </xf>
    <xf numFmtId="0" fontId="50" fillId="0" borderId="28" xfId="180" applyNumberFormat="1" applyFont="1" applyFill="1" applyBorder="1" applyAlignment="1">
      <alignment horizontal="left"/>
      <protection/>
    </xf>
    <xf numFmtId="49" fontId="50" fillId="0" borderId="26" xfId="181" applyNumberFormat="1" applyFont="1" applyBorder="1" applyAlignment="1">
      <alignment horizontal="center"/>
      <protection/>
    </xf>
    <xf numFmtId="49" fontId="50" fillId="0" borderId="27" xfId="181" applyNumberFormat="1" applyFont="1" applyBorder="1" applyAlignment="1">
      <alignment horizontal="center"/>
      <protection/>
    </xf>
    <xf numFmtId="0" fontId="50" fillId="0" borderId="27" xfId="181" applyFont="1" applyBorder="1" applyAlignment="1">
      <alignment/>
      <protection/>
    </xf>
    <xf numFmtId="164" fontId="50" fillId="0" borderId="27" xfId="180" applyNumberFormat="1" applyFont="1" applyBorder="1" applyAlignment="1">
      <alignment/>
      <protection/>
    </xf>
    <xf numFmtId="49" fontId="50" fillId="0" borderId="27" xfId="180" applyNumberFormat="1" applyFont="1" applyBorder="1" applyAlignment="1">
      <alignment/>
      <protection/>
    </xf>
    <xf numFmtId="49" fontId="50" fillId="0" borderId="0" xfId="181" applyNumberFormat="1" applyFont="1" applyBorder="1" applyAlignment="1">
      <alignment horizontal="center"/>
      <protection/>
    </xf>
    <xf numFmtId="49" fontId="50" fillId="0" borderId="36" xfId="181" applyNumberFormat="1" applyFont="1" applyBorder="1" applyAlignment="1">
      <alignment horizontal="center"/>
      <protection/>
    </xf>
    <xf numFmtId="0" fontId="50" fillId="0" borderId="27" xfId="180" applyFont="1" applyBorder="1" applyAlignment="1">
      <alignment/>
      <protection/>
    </xf>
    <xf numFmtId="49" fontId="52" fillId="0" borderId="36" xfId="181" applyNumberFormat="1" applyFont="1" applyBorder="1" applyAlignment="1">
      <alignment horizontal="center"/>
      <protection/>
    </xf>
    <xf numFmtId="166" fontId="50" fillId="0" borderId="27" xfId="180" applyNumberFormat="1" applyFont="1" applyBorder="1" applyAlignment="1">
      <alignment/>
      <protection/>
    </xf>
    <xf numFmtId="49" fontId="52" fillId="0" borderId="0" xfId="181" applyNumberFormat="1" applyFont="1" applyBorder="1" applyAlignment="1">
      <alignment horizontal="center"/>
      <protection/>
    </xf>
    <xf numFmtId="0" fontId="50" fillId="0" borderId="27" xfId="180" applyFont="1" applyFill="1" applyBorder="1" applyAlignment="1">
      <alignment/>
      <protection/>
    </xf>
    <xf numFmtId="0" fontId="50" fillId="39" borderId="28" xfId="181" applyFont="1" applyFill="1" applyBorder="1" applyAlignment="1">
      <alignment horizontal="center"/>
      <protection/>
    </xf>
    <xf numFmtId="0" fontId="50" fillId="39" borderId="25" xfId="181" applyFont="1" applyFill="1" applyBorder="1">
      <alignment/>
      <protection/>
    </xf>
    <xf numFmtId="49" fontId="50" fillId="39" borderId="26" xfId="181" applyNumberFormat="1" applyFont="1" applyFill="1" applyBorder="1" applyAlignment="1" applyProtection="1">
      <alignment horizontal="center"/>
      <protection locked="0"/>
    </xf>
    <xf numFmtId="49" fontId="52" fillId="39" borderId="0" xfId="181" applyNumberFormat="1" applyFont="1" applyFill="1" applyBorder="1" applyAlignment="1">
      <alignment horizontal="center"/>
      <protection/>
    </xf>
    <xf numFmtId="1" fontId="50" fillId="39" borderId="36" xfId="180" applyNumberFormat="1" applyFont="1" applyFill="1" applyBorder="1" applyAlignment="1">
      <alignment horizontal="center"/>
      <protection/>
    </xf>
    <xf numFmtId="0" fontId="50" fillId="39" borderId="27" xfId="180" applyFont="1" applyFill="1" applyBorder="1" applyAlignment="1">
      <alignment/>
      <protection/>
    </xf>
    <xf numFmtId="164" fontId="50" fillId="39" borderId="27" xfId="181" applyNumberFormat="1" applyFont="1" applyFill="1" applyBorder="1" applyAlignment="1">
      <alignment/>
      <protection/>
    </xf>
    <xf numFmtId="166" fontId="50" fillId="39" borderId="27" xfId="180" applyNumberFormat="1" applyFont="1" applyFill="1" applyBorder="1" applyAlignment="1">
      <alignment/>
      <protection/>
    </xf>
    <xf numFmtId="0" fontId="18" fillId="39" borderId="0" xfId="180" applyFill="1">
      <alignment/>
      <protection/>
    </xf>
    <xf numFmtId="0" fontId="50" fillId="0" borderId="28" xfId="181" applyFont="1" applyFill="1" applyBorder="1" applyAlignment="1">
      <alignment horizontal="center"/>
      <protection/>
    </xf>
    <xf numFmtId="0" fontId="50" fillId="0" borderId="25" xfId="181" applyFont="1" applyFill="1" applyBorder="1">
      <alignment/>
      <protection/>
    </xf>
    <xf numFmtId="49" fontId="50" fillId="0" borderId="26" xfId="181" applyNumberFormat="1" applyFont="1" applyFill="1" applyBorder="1" applyAlignment="1">
      <alignment horizontal="center"/>
      <protection/>
    </xf>
    <xf numFmtId="49" fontId="50" fillId="0" borderId="27" xfId="181" applyNumberFormat="1" applyFont="1" applyFill="1" applyBorder="1" applyAlignment="1">
      <alignment horizontal="center"/>
      <protection/>
    </xf>
    <xf numFmtId="0" fontId="50" fillId="0" borderId="27" xfId="181" applyFont="1" applyFill="1" applyBorder="1" applyAlignment="1">
      <alignment/>
      <protection/>
    </xf>
    <xf numFmtId="0" fontId="18" fillId="0" borderId="0" xfId="180" applyFill="1">
      <alignment/>
      <protection/>
    </xf>
    <xf numFmtId="164" fontId="50" fillId="0" borderId="27" xfId="181" applyNumberFormat="1" applyFont="1" applyFill="1" applyBorder="1" applyAlignment="1">
      <alignment/>
      <protection/>
    </xf>
    <xf numFmtId="49" fontId="50" fillId="39" borderId="26" xfId="181" applyNumberFormat="1" applyFont="1" applyFill="1" applyBorder="1" applyAlignment="1">
      <alignment horizontal="center"/>
      <protection/>
    </xf>
    <xf numFmtId="49" fontId="50" fillId="39" borderId="27" xfId="181" applyNumberFormat="1" applyFont="1" applyFill="1" applyBorder="1" applyAlignment="1">
      <alignment horizontal="center"/>
      <protection/>
    </xf>
    <xf numFmtId="0" fontId="50" fillId="39" borderId="27" xfId="181" applyFont="1" applyFill="1" applyBorder="1" applyAlignment="1">
      <alignment/>
      <protection/>
    </xf>
    <xf numFmtId="164" fontId="39" fillId="0" borderId="27" xfId="181" applyNumberFormat="1" applyFont="1" applyBorder="1" applyAlignment="1">
      <alignment/>
      <protection/>
    </xf>
    <xf numFmtId="0" fontId="18" fillId="0" borderId="37" xfId="180" applyBorder="1">
      <alignment/>
      <protection/>
    </xf>
    <xf numFmtId="0" fontId="18" fillId="0" borderId="29" xfId="180" applyBorder="1" applyAlignment="1">
      <alignment wrapText="1"/>
      <protection/>
    </xf>
    <xf numFmtId="0" fontId="18" fillId="0" borderId="30" xfId="180" applyBorder="1" applyAlignment="1">
      <alignment wrapText="1"/>
      <protection/>
    </xf>
    <xf numFmtId="0" fontId="54" fillId="0" borderId="31" xfId="180" applyFont="1" applyBorder="1" applyAlignment="1">
      <alignment horizontal="left" wrapText="1"/>
      <protection/>
    </xf>
    <xf numFmtId="0" fontId="54" fillId="0" borderId="31" xfId="180" applyFont="1" applyBorder="1" applyAlignment="1">
      <alignment wrapText="1"/>
      <protection/>
    </xf>
    <xf numFmtId="164" fontId="18" fillId="0" borderId="31" xfId="180" applyNumberFormat="1" applyBorder="1" applyAlignment="1">
      <alignment/>
      <protection/>
    </xf>
    <xf numFmtId="166" fontId="52" fillId="0" borderId="37" xfId="180" applyNumberFormat="1" applyFont="1" applyBorder="1" applyAlignment="1">
      <alignment/>
      <protection/>
    </xf>
    <xf numFmtId="0" fontId="18" fillId="0" borderId="0" xfId="180" applyAlignment="1">
      <alignment wrapText="1"/>
      <protection/>
    </xf>
    <xf numFmtId="0" fontId="20" fillId="0" borderId="0" xfId="178" applyFill="1">
      <alignment/>
      <protection/>
    </xf>
    <xf numFmtId="0" fontId="43" fillId="0" borderId="0" xfId="162" applyFont="1" applyFill="1" applyBorder="1" applyAlignment="1">
      <alignment horizontal="centerContinuous"/>
      <protection/>
    </xf>
    <xf numFmtId="0" fontId="43" fillId="0" borderId="0" xfId="162" applyFont="1" applyFill="1" applyBorder="1" applyAlignment="1">
      <alignment horizontal="centerContinuous"/>
      <protection/>
    </xf>
    <xf numFmtId="0" fontId="20" fillId="0" borderId="0" xfId="162" applyFont="1" applyFill="1" applyBorder="1" applyAlignment="1">
      <alignment horizontal="centerContinuous"/>
      <protection/>
    </xf>
    <xf numFmtId="0" fontId="20" fillId="0" borderId="0" xfId="162" applyFill="1" applyBorder="1" applyAlignment="1">
      <alignment horizontal="centerContinuous"/>
      <protection/>
    </xf>
    <xf numFmtId="0" fontId="20" fillId="0" borderId="0" xfId="162">
      <alignment/>
      <protection/>
    </xf>
    <xf numFmtId="0" fontId="55" fillId="0" borderId="0" xfId="178" applyFont="1" applyFill="1" applyBorder="1">
      <alignment/>
      <protection/>
    </xf>
    <xf numFmtId="0" fontId="20" fillId="0" borderId="0" xfId="178" applyFill="1" applyBorder="1">
      <alignment/>
      <protection/>
    </xf>
    <xf numFmtId="0" fontId="20" fillId="0" borderId="0" xfId="178" applyFont="1" applyFill="1" applyBorder="1">
      <alignment/>
      <protection/>
    </xf>
    <xf numFmtId="0" fontId="20" fillId="0" borderId="0" xfId="162" applyFill="1" applyBorder="1" applyAlignment="1">
      <alignment horizontal="right"/>
      <protection/>
    </xf>
    <xf numFmtId="49" fontId="45" fillId="0" borderId="32" xfId="178" applyNumberFormat="1" applyFont="1" applyFill="1" applyBorder="1" applyAlignment="1">
      <alignment horizontal="left"/>
      <protection/>
    </xf>
    <xf numFmtId="49" fontId="45" fillId="0" borderId="32" xfId="178" applyNumberFormat="1" applyFont="1" applyFill="1" applyBorder="1" applyAlignment="1">
      <alignment horizontal="center"/>
      <protection/>
    </xf>
    <xf numFmtId="49" fontId="45" fillId="0" borderId="32" xfId="178" applyNumberFormat="1" applyFont="1" applyFill="1" applyBorder="1" applyAlignment="1">
      <alignment horizontal="center"/>
      <protection/>
    </xf>
    <xf numFmtId="49" fontId="23" fillId="0" borderId="28" xfId="178" applyNumberFormat="1" applyFont="1" applyFill="1" applyBorder="1" applyAlignment="1">
      <alignment horizontal="left"/>
      <protection/>
    </xf>
    <xf numFmtId="172" fontId="20" fillId="0" borderId="28" xfId="178" applyNumberFormat="1" applyFont="1" applyFill="1" applyBorder="1">
      <alignment/>
      <protection/>
    </xf>
    <xf numFmtId="49" fontId="20" fillId="0" borderId="28" xfId="178" applyNumberFormat="1" applyFill="1" applyBorder="1" applyAlignment="1">
      <alignment horizontal="left"/>
      <protection/>
    </xf>
    <xf numFmtId="173" fontId="20" fillId="0" borderId="28" xfId="178" applyNumberFormat="1" applyFont="1" applyFill="1" applyBorder="1">
      <alignment/>
      <protection/>
    </xf>
    <xf numFmtId="49" fontId="20" fillId="0" borderId="28" xfId="178" applyNumberFormat="1" applyFont="1" applyFill="1" applyBorder="1" applyAlignment="1">
      <alignment horizontal="left"/>
      <protection/>
    </xf>
    <xf numFmtId="49" fontId="20" fillId="0" borderId="28" xfId="178" applyNumberFormat="1" applyFont="1" applyFill="1" applyBorder="1" applyAlignment="1">
      <alignment horizontal="left"/>
      <protection/>
    </xf>
    <xf numFmtId="173" fontId="23" fillId="0" borderId="28" xfId="178" applyNumberFormat="1" applyFont="1" applyFill="1" applyBorder="1">
      <alignment/>
      <protection/>
    </xf>
    <xf numFmtId="49" fontId="20" fillId="0" borderId="24" xfId="178" applyNumberFormat="1" applyFont="1" applyFill="1" applyBorder="1" applyAlignment="1">
      <alignment horizontal="left"/>
      <protection/>
    </xf>
    <xf numFmtId="172" fontId="20" fillId="0" borderId="38" xfId="178" applyNumberFormat="1" applyFont="1" applyFill="1" applyBorder="1">
      <alignment/>
      <protection/>
    </xf>
    <xf numFmtId="49" fontId="20" fillId="0" borderId="37" xfId="178" applyNumberFormat="1" applyFont="1" applyFill="1" applyBorder="1" applyAlignment="1">
      <alignment horizontal="left"/>
      <protection/>
    </xf>
    <xf numFmtId="172" fontId="20" fillId="0" borderId="37" xfId="178" applyNumberFormat="1" applyFont="1" applyFill="1" applyBorder="1">
      <alignment/>
      <protection/>
    </xf>
    <xf numFmtId="173" fontId="20" fillId="0" borderId="28" xfId="178" applyNumberFormat="1" applyFont="1" applyFill="1" applyBorder="1" applyAlignment="1">
      <alignment horizontal="right"/>
      <protection/>
    </xf>
    <xf numFmtId="49" fontId="20" fillId="0" borderId="39" xfId="178" applyNumberFormat="1" applyFont="1" applyFill="1" applyBorder="1" applyAlignment="1">
      <alignment horizontal="left"/>
      <protection/>
    </xf>
    <xf numFmtId="172" fontId="20" fillId="0" borderId="39" xfId="178" applyNumberFormat="1" applyFont="1" applyFill="1" applyBorder="1">
      <alignment/>
      <protection/>
    </xf>
    <xf numFmtId="0" fontId="20" fillId="0" borderId="0" xfId="162" applyFill="1">
      <alignment/>
      <protection/>
    </xf>
    <xf numFmtId="173" fontId="20" fillId="0" borderId="0" xfId="162" applyNumberFormat="1" applyFill="1">
      <alignment/>
      <protection/>
    </xf>
    <xf numFmtId="174" fontId="20" fillId="0" borderId="0" xfId="162" applyNumberFormat="1" applyFill="1">
      <alignment/>
      <protection/>
    </xf>
    <xf numFmtId="174" fontId="20" fillId="0" borderId="28" xfId="178" applyNumberFormat="1" applyFont="1" applyFill="1" applyBorder="1">
      <alignment/>
      <protection/>
    </xf>
    <xf numFmtId="174" fontId="20" fillId="0" borderId="37" xfId="178" applyNumberFormat="1" applyFont="1" applyFill="1" applyBorder="1">
      <alignment/>
      <protection/>
    </xf>
    <xf numFmtId="0" fontId="20" fillId="0" borderId="0" xfId="162" applyFont="1" applyFill="1">
      <alignment/>
      <protection/>
    </xf>
    <xf numFmtId="173" fontId="20" fillId="0" borderId="0" xfId="162" applyNumberFormat="1">
      <alignment/>
      <protection/>
    </xf>
    <xf numFmtId="0" fontId="19" fillId="0" borderId="16" xfId="184" applyFont="1" applyBorder="1" applyAlignment="1">
      <alignment horizontal="center" wrapText="1"/>
      <protection/>
    </xf>
    <xf numFmtId="0" fontId="19" fillId="0" borderId="14" xfId="184" applyFont="1" applyBorder="1" applyAlignment="1">
      <alignment horizontal="center" wrapText="1"/>
      <protection/>
    </xf>
    <xf numFmtId="0" fontId="19" fillId="0" borderId="12" xfId="184" applyFont="1" applyBorder="1" applyAlignment="1">
      <alignment horizontal="center" wrapText="1"/>
      <protection/>
    </xf>
    <xf numFmtId="0" fontId="19" fillId="0" borderId="13" xfId="184" applyFont="1" applyBorder="1" applyAlignment="1">
      <alignment horizontal="center" wrapText="1"/>
      <protection/>
    </xf>
    <xf numFmtId="4" fontId="19" fillId="0" borderId="0" xfId="177" applyFont="1" applyAlignment="1">
      <alignment horizontal="left"/>
      <protection/>
    </xf>
    <xf numFmtId="4" fontId="19" fillId="0" borderId="16" xfId="177" applyFont="1" applyBorder="1" applyAlignment="1">
      <alignment horizontal="center"/>
      <protection/>
    </xf>
    <xf numFmtId="4" fontId="19" fillId="0" borderId="14" xfId="177" applyFont="1" applyBorder="1" applyAlignment="1">
      <alignment horizontal="center"/>
      <protection/>
    </xf>
    <xf numFmtId="4" fontId="19" fillId="0" borderId="12" xfId="177" applyFont="1" applyBorder="1" applyAlignment="1">
      <alignment horizontal="center"/>
      <protection/>
    </xf>
    <xf numFmtId="4" fontId="19" fillId="0" borderId="16" xfId="177" applyFont="1" applyBorder="1" applyAlignment="1">
      <alignment horizontal="center" wrapText="1"/>
      <protection/>
    </xf>
    <xf numFmtId="4" fontId="19" fillId="0" borderId="14" xfId="177" applyFont="1" applyBorder="1" applyAlignment="1">
      <alignment horizontal="center" wrapText="1"/>
      <protection/>
    </xf>
    <xf numFmtId="4" fontId="19" fillId="0" borderId="12" xfId="177" applyFont="1" applyBorder="1" applyAlignment="1">
      <alignment horizontal="center" wrapText="1"/>
      <protection/>
    </xf>
    <xf numFmtId="4" fontId="19" fillId="0" borderId="40" xfId="177" applyFont="1" applyBorder="1" applyAlignment="1">
      <alignment horizontal="center" wrapText="1"/>
      <protection/>
    </xf>
    <xf numFmtId="4" fontId="19" fillId="0" borderId="41" xfId="177" applyFont="1" applyBorder="1" applyAlignment="1">
      <alignment horizontal="center" wrapText="1"/>
      <protection/>
    </xf>
    <xf numFmtId="4" fontId="19" fillId="0" borderId="18" xfId="177" applyFont="1" applyBorder="1" applyAlignment="1">
      <alignment horizontal="center" wrapText="1"/>
      <protection/>
    </xf>
    <xf numFmtId="4" fontId="19" fillId="0" borderId="42" xfId="177" applyFont="1" applyBorder="1" applyAlignment="1">
      <alignment horizontal="center" wrapText="1"/>
      <protection/>
    </xf>
    <xf numFmtId="0" fontId="19" fillId="0" borderId="17" xfId="184" applyFont="1" applyBorder="1" applyAlignment="1">
      <alignment horizontal="center"/>
      <protection/>
    </xf>
    <xf numFmtId="0" fontId="19" fillId="0" borderId="43" xfId="184" applyFont="1" applyBorder="1" applyAlignment="1">
      <alignment horizontal="center"/>
      <protection/>
    </xf>
    <xf numFmtId="0" fontId="42" fillId="0" borderId="16" xfId="184" applyFont="1" applyBorder="1" applyAlignment="1">
      <alignment horizontal="center" wrapText="1"/>
      <protection/>
    </xf>
    <xf numFmtId="0" fontId="42" fillId="0" borderId="12" xfId="184" applyFont="1" applyBorder="1" applyAlignment="1">
      <alignment horizontal="center" wrapText="1"/>
      <protection/>
    </xf>
    <xf numFmtId="0" fontId="42" fillId="0" borderId="17" xfId="184" applyFont="1" applyBorder="1" applyAlignment="1">
      <alignment horizontal="center" wrapText="1"/>
      <protection/>
    </xf>
    <xf numFmtId="0" fontId="42" fillId="0" borderId="43" xfId="184" applyFont="1" applyBorder="1" applyAlignment="1">
      <alignment horizontal="center" wrapText="1"/>
      <protection/>
    </xf>
    <xf numFmtId="0" fontId="42" fillId="0" borderId="17" xfId="186" applyFont="1" applyBorder="1" applyAlignment="1">
      <alignment horizontal="center"/>
      <protection/>
    </xf>
    <xf numFmtId="0" fontId="42" fillId="0" borderId="13" xfId="186" applyFont="1" applyBorder="1" applyAlignment="1">
      <alignment horizontal="center"/>
      <protection/>
    </xf>
    <xf numFmtId="0" fontId="42" fillId="0" borderId="17" xfId="186" applyFont="1" applyBorder="1" applyAlignment="1">
      <alignment horizontal="center" wrapText="1"/>
      <protection/>
    </xf>
    <xf numFmtId="0" fontId="42" fillId="0" borderId="44" xfId="186" applyFont="1" applyBorder="1" applyAlignment="1">
      <alignment horizontal="center" wrapText="1"/>
      <protection/>
    </xf>
    <xf numFmtId="0" fontId="42" fillId="0" borderId="43" xfId="186" applyFont="1" applyBorder="1" applyAlignment="1">
      <alignment horizontal="center" wrapText="1"/>
      <protection/>
    </xf>
    <xf numFmtId="0" fontId="42" fillId="0" borderId="14" xfId="186" applyFont="1" applyBorder="1" applyAlignment="1">
      <alignment horizontal="center" wrapText="1"/>
      <protection/>
    </xf>
    <xf numFmtId="0" fontId="42" fillId="0" borderId="12" xfId="186" applyFont="1" applyBorder="1" applyAlignment="1">
      <alignment horizontal="center" wrapText="1"/>
      <protection/>
    </xf>
    <xf numFmtId="0" fontId="42" fillId="0" borderId="40" xfId="186" applyFont="1" applyBorder="1" applyAlignment="1">
      <alignment horizontal="center" wrapText="1"/>
      <protection/>
    </xf>
    <xf numFmtId="0" fontId="42" fillId="0" borderId="41" xfId="186" applyFont="1" applyBorder="1" applyAlignment="1">
      <alignment horizontal="center" wrapText="1"/>
      <protection/>
    </xf>
    <xf numFmtId="0" fontId="42" fillId="0" borderId="18" xfId="186" applyFont="1" applyBorder="1" applyAlignment="1">
      <alignment horizontal="center" wrapText="1"/>
      <protection/>
    </xf>
    <xf numFmtId="0" fontId="42" fillId="0" borderId="42" xfId="186" applyFont="1" applyBorder="1" applyAlignment="1">
      <alignment horizontal="center" wrapText="1"/>
      <protection/>
    </xf>
    <xf numFmtId="0" fontId="42" fillId="0" borderId="12" xfId="184" applyFont="1" applyBorder="1" applyAlignment="1">
      <alignment horizontal="center"/>
      <protection/>
    </xf>
    <xf numFmtId="0" fontId="42" fillId="0" borderId="14" xfId="184" applyFont="1" applyBorder="1" applyAlignment="1">
      <alignment horizontal="center" wrapText="1"/>
      <protection/>
    </xf>
    <xf numFmtId="0" fontId="42" fillId="0" borderId="13" xfId="184" applyFont="1" applyBorder="1" applyAlignment="1">
      <alignment horizontal="center" wrapText="1"/>
      <protection/>
    </xf>
    <xf numFmtId="4" fontId="42" fillId="0" borderId="16" xfId="177" applyFont="1" applyBorder="1" applyAlignment="1">
      <alignment horizontal="center"/>
      <protection/>
    </xf>
    <xf numFmtId="4" fontId="42" fillId="0" borderId="14" xfId="177" applyFont="1" applyBorder="1" applyAlignment="1">
      <alignment horizontal="center"/>
      <protection/>
    </xf>
    <xf numFmtId="4" fontId="42" fillId="0" borderId="12" xfId="177" applyFont="1" applyBorder="1" applyAlignment="1">
      <alignment horizontal="center"/>
      <protection/>
    </xf>
    <xf numFmtId="4" fontId="42" fillId="0" borderId="16" xfId="177" applyFont="1" applyBorder="1" applyAlignment="1">
      <alignment horizontal="center" wrapText="1"/>
      <protection/>
    </xf>
    <xf numFmtId="4" fontId="42" fillId="0" borderId="14" xfId="177" applyFont="1" applyBorder="1" applyAlignment="1">
      <alignment horizontal="center" wrapText="1"/>
      <protection/>
    </xf>
    <xf numFmtId="4" fontId="42" fillId="0" borderId="12" xfId="177" applyFont="1" applyBorder="1" applyAlignment="1">
      <alignment horizontal="center" wrapText="1"/>
      <protection/>
    </xf>
    <xf numFmtId="4" fontId="42" fillId="0" borderId="40" xfId="177" applyFont="1" applyBorder="1" applyAlignment="1">
      <alignment horizontal="center" wrapText="1"/>
      <protection/>
    </xf>
    <xf numFmtId="4" fontId="42" fillId="0" borderId="41" xfId="177" applyFont="1" applyBorder="1" applyAlignment="1">
      <alignment horizontal="center" wrapText="1"/>
      <protection/>
    </xf>
    <xf numFmtId="4" fontId="42" fillId="0" borderId="18" xfId="177" applyFont="1" applyBorder="1" applyAlignment="1">
      <alignment horizontal="center" wrapText="1"/>
      <protection/>
    </xf>
    <xf numFmtId="4" fontId="42" fillId="0" borderId="42" xfId="177" applyFont="1" applyBorder="1" applyAlignment="1">
      <alignment horizontal="center" wrapText="1"/>
      <protection/>
    </xf>
    <xf numFmtId="0" fontId="42" fillId="0" borderId="17" xfId="184" applyFont="1" applyBorder="1" applyAlignment="1">
      <alignment horizontal="center"/>
      <protection/>
    </xf>
    <xf numFmtId="0" fontId="42" fillId="0" borderId="43" xfId="184" applyFont="1" applyBorder="1" applyAlignment="1">
      <alignment horizontal="center"/>
      <protection/>
    </xf>
    <xf numFmtId="4" fontId="42" fillId="0" borderId="0" xfId="177" applyFont="1" applyAlignment="1">
      <alignment horizontal="left"/>
      <protection/>
    </xf>
  </cellXfs>
  <cellStyles count="213">
    <cellStyle name="Normal" xfId="0"/>
    <cellStyle name="_Column1" xfId="15"/>
    <cellStyle name="_Column1_data" xfId="16"/>
    <cellStyle name="_Column1_QV1" xfId="17"/>
    <cellStyle name="_Column1_Sheet1" xfId="18"/>
    <cellStyle name="_Column1_Tabelle" xfId="19"/>
    <cellStyle name="_Column2" xfId="20"/>
    <cellStyle name="_Column2_data" xfId="21"/>
    <cellStyle name="_Column2_QV1" xfId="22"/>
    <cellStyle name="_Column2_Sheet1" xfId="23"/>
    <cellStyle name="_Column2_Tabelle" xfId="24"/>
    <cellStyle name="_Column3" xfId="25"/>
    <cellStyle name="_Column3_data" xfId="26"/>
    <cellStyle name="_Column3_QV1" xfId="27"/>
    <cellStyle name="_Column3_Sheet1" xfId="28"/>
    <cellStyle name="_Column3_Tabelle" xfId="29"/>
    <cellStyle name="_Column4" xfId="30"/>
    <cellStyle name="_Column4_data" xfId="31"/>
    <cellStyle name="_Column4_QV1" xfId="32"/>
    <cellStyle name="_Column4_Sheet1" xfId="33"/>
    <cellStyle name="_Column4_Tabelle" xfId="34"/>
    <cellStyle name="_Column5" xfId="35"/>
    <cellStyle name="_Column5_data" xfId="36"/>
    <cellStyle name="_Column5_QV1" xfId="37"/>
    <cellStyle name="_Column5_Sheet1" xfId="38"/>
    <cellStyle name="_Column5_Tabelle" xfId="39"/>
    <cellStyle name="_Column6" xfId="40"/>
    <cellStyle name="_Column6_data" xfId="41"/>
    <cellStyle name="_Column6_QV1" xfId="42"/>
    <cellStyle name="_Column6_Sheet1" xfId="43"/>
    <cellStyle name="_Column6_Tabelle" xfId="44"/>
    <cellStyle name="_Column7" xfId="45"/>
    <cellStyle name="_Column7_data" xfId="46"/>
    <cellStyle name="_Column7_QV1" xfId="47"/>
    <cellStyle name="_Column7_Sheet1" xfId="48"/>
    <cellStyle name="_Column7_Tabelle" xfId="49"/>
    <cellStyle name="_Data" xfId="50"/>
    <cellStyle name="_Data_data" xfId="51"/>
    <cellStyle name="_Data_QV1" xfId="52"/>
    <cellStyle name="_Data_Sheet1" xfId="53"/>
    <cellStyle name="_Data_Tabelle" xfId="54"/>
    <cellStyle name="_Header" xfId="55"/>
    <cellStyle name="_Header_data" xfId="56"/>
    <cellStyle name="_Header_QV1" xfId="57"/>
    <cellStyle name="_Header_Sheet1" xfId="58"/>
    <cellStyle name="_Header_Tabelle" xfId="59"/>
    <cellStyle name="_Row1" xfId="60"/>
    <cellStyle name="_Row1_data" xfId="61"/>
    <cellStyle name="_Row1_QV1" xfId="62"/>
    <cellStyle name="_Row1_Sheet1" xfId="63"/>
    <cellStyle name="_Row1_Tabelle" xfId="64"/>
    <cellStyle name="_Row2" xfId="65"/>
    <cellStyle name="_Row2_data" xfId="66"/>
    <cellStyle name="_Row2_QV1" xfId="67"/>
    <cellStyle name="_Row2_Sheet1" xfId="68"/>
    <cellStyle name="_Row2_Tabelle" xfId="69"/>
    <cellStyle name="_Row3" xfId="70"/>
    <cellStyle name="_Row3_data" xfId="71"/>
    <cellStyle name="_Row3_QV1" xfId="72"/>
    <cellStyle name="_Row3_Sheet1" xfId="73"/>
    <cellStyle name="_Row3_Tabelle" xfId="74"/>
    <cellStyle name="_Row4" xfId="75"/>
    <cellStyle name="_Row4_data" xfId="76"/>
    <cellStyle name="_Row4_QV1" xfId="77"/>
    <cellStyle name="_Row4_Sheet1" xfId="78"/>
    <cellStyle name="_Row4_Tabelle" xfId="79"/>
    <cellStyle name="_Row5" xfId="80"/>
    <cellStyle name="_Row5_data" xfId="81"/>
    <cellStyle name="_Row5_QV1" xfId="82"/>
    <cellStyle name="_Row5_Sheet1" xfId="83"/>
    <cellStyle name="_Row5_Tabelle" xfId="84"/>
    <cellStyle name="_Row6" xfId="85"/>
    <cellStyle name="_Row6_data" xfId="86"/>
    <cellStyle name="_Row6_QV1" xfId="87"/>
    <cellStyle name="_Row6_Sheet1" xfId="88"/>
    <cellStyle name="_Row6_Tabelle" xfId="89"/>
    <cellStyle name="_Row7" xfId="90"/>
    <cellStyle name="_Row7_data" xfId="91"/>
    <cellStyle name="_Row7_QV1" xfId="92"/>
    <cellStyle name="_Row7_Sheet1" xfId="93"/>
    <cellStyle name="_Row7_Tabelle" xfId="94"/>
    <cellStyle name="20 % - zvýraznenie1" xfId="95"/>
    <cellStyle name="20 % - zvýraznenie1 2" xfId="96"/>
    <cellStyle name="20 % - zvýraznenie2" xfId="97"/>
    <cellStyle name="20 % - zvýraznenie2 2" xfId="98"/>
    <cellStyle name="20 % - zvýraznenie3" xfId="99"/>
    <cellStyle name="20 % - zvýraznenie3 2" xfId="100"/>
    <cellStyle name="20 % - zvýraznenie4" xfId="101"/>
    <cellStyle name="20 % - zvýraznenie4 2" xfId="102"/>
    <cellStyle name="20 % - zvýraznenie5" xfId="103"/>
    <cellStyle name="20 % - zvýraznenie5 2" xfId="104"/>
    <cellStyle name="20 % - zvýraznenie6" xfId="105"/>
    <cellStyle name="20 % - zvýraznenie6 2" xfId="106"/>
    <cellStyle name="40 % - zvýraznenie1" xfId="107"/>
    <cellStyle name="40 % - zvýraznenie1 2" xfId="108"/>
    <cellStyle name="40 % - zvýraznenie2" xfId="109"/>
    <cellStyle name="40 % - zvýraznenie2 2" xfId="110"/>
    <cellStyle name="40 % - zvýraznenie3" xfId="111"/>
    <cellStyle name="40 % - zvýraznenie3 2" xfId="112"/>
    <cellStyle name="40 % - zvýraznenie4" xfId="113"/>
    <cellStyle name="40 % - zvýraznenie4 2" xfId="114"/>
    <cellStyle name="40 % - zvýraznenie5" xfId="115"/>
    <cellStyle name="40 % - zvýraznenie5 2" xfId="116"/>
    <cellStyle name="40 % - zvýraznenie6" xfId="117"/>
    <cellStyle name="40 % - zvýraznenie6 2" xfId="118"/>
    <cellStyle name="60 % - zvýraznenie1" xfId="119"/>
    <cellStyle name="60 % - zvýraznenie1 2" xfId="120"/>
    <cellStyle name="60 % - zvýraznenie2" xfId="121"/>
    <cellStyle name="60 % - zvýraznenie2 2" xfId="122"/>
    <cellStyle name="60 % - zvýraznenie3" xfId="123"/>
    <cellStyle name="60 % - zvýraznenie3 2" xfId="124"/>
    <cellStyle name="60 % - zvýraznenie4" xfId="125"/>
    <cellStyle name="60 % - zvýraznenie4 2" xfId="126"/>
    <cellStyle name="60 % - zvýraznenie5" xfId="127"/>
    <cellStyle name="60 % - zvýraznenie5 2" xfId="128"/>
    <cellStyle name="60 % - zvýraznenie6" xfId="129"/>
    <cellStyle name="60 % - zvýraznenie6 2" xfId="130"/>
    <cellStyle name="Akcia" xfId="131"/>
    <cellStyle name="Cena_Sk" xfId="132"/>
    <cellStyle name="Comma [0]" xfId="133"/>
    <cellStyle name="Currency [0]" xfId="134"/>
    <cellStyle name="Comma" xfId="135"/>
    <cellStyle name="Comma [0]" xfId="136"/>
    <cellStyle name="Čiarka 2" xfId="137"/>
    <cellStyle name="Date" xfId="138"/>
    <cellStyle name="Dobrá" xfId="139"/>
    <cellStyle name="Dobrá 2" xfId="140"/>
    <cellStyle name="Euro" xfId="141"/>
    <cellStyle name="Fixed" xfId="142"/>
    <cellStyle name="Heading1" xfId="143"/>
    <cellStyle name="Heading2" xfId="144"/>
    <cellStyle name="Kontrolná bunka" xfId="145"/>
    <cellStyle name="Kontrolná bunka 2" xfId="146"/>
    <cellStyle name="Currency" xfId="147"/>
    <cellStyle name="Currency [0]" xfId="148"/>
    <cellStyle name="Mena 2" xfId="149"/>
    <cellStyle name="Nadpis 1" xfId="150"/>
    <cellStyle name="Nadpis 1 2" xfId="151"/>
    <cellStyle name="Nadpis 2" xfId="152"/>
    <cellStyle name="Nadpis 2 2" xfId="153"/>
    <cellStyle name="Nadpis 3" xfId="154"/>
    <cellStyle name="Nadpis 3 2" xfId="155"/>
    <cellStyle name="Nadpis 4" xfId="156"/>
    <cellStyle name="Nadpis 4 2" xfId="157"/>
    <cellStyle name="Nazov" xfId="158"/>
    <cellStyle name="Neutrálna" xfId="159"/>
    <cellStyle name="Neutrálna 2" xfId="160"/>
    <cellStyle name="Normal_Book1" xfId="161"/>
    <cellStyle name="Normálna 10" xfId="162"/>
    <cellStyle name="Normálna 2" xfId="163"/>
    <cellStyle name="Normálna 2 2" xfId="164"/>
    <cellStyle name="Normálna 2 2 2" xfId="165"/>
    <cellStyle name="Normálna 2 3" xfId="166"/>
    <cellStyle name="Normálna 3" xfId="167"/>
    <cellStyle name="Normálna 4" xfId="168"/>
    <cellStyle name="Normálna 5" xfId="169"/>
    <cellStyle name="Normálna 6" xfId="170"/>
    <cellStyle name="Normálna 7" xfId="171"/>
    <cellStyle name="Normálna 8" xfId="172"/>
    <cellStyle name="Normálna 9" xfId="173"/>
    <cellStyle name="normálne 2 5" xfId="174"/>
    <cellStyle name="normálne 35" xfId="175"/>
    <cellStyle name="normálne_15.3.platba štátu_platba štátu prepočet 20 5 11" xfId="176"/>
    <cellStyle name="normálne_Garančné poistenie a poistenie v nezamestnanosti- výdavky r.2004-definitívna" xfId="177"/>
    <cellStyle name="normálne_Hárok1" xfId="178"/>
    <cellStyle name="normálne_mesačný a kvartálny rozpis rozpočtu na rok 2005" xfId="179"/>
    <cellStyle name="normálne_plnenie 2012" xfId="180"/>
    <cellStyle name="normálne_plnenie investície 2006" xfId="181"/>
    <cellStyle name="normálne_Prehľad o výdavkoch ZFGP I Q 2006" xfId="182"/>
    <cellStyle name="normálne_Prílohy do rozboru  - dávka v nezamestnanosti" xfId="183"/>
    <cellStyle name="normálne_Výdavky ZFNP 2007 - do správy" xfId="184"/>
    <cellStyle name="normálne_Vývojové rady výdavkov ZFPvN podľa pobočiek od roku 2005 - účtovníctvo" xfId="185"/>
    <cellStyle name="normálne_Zošit2" xfId="186"/>
    <cellStyle name="normální 2" xfId="187"/>
    <cellStyle name="normální_15.6.07 východ.+rozpočet 08-10" xfId="188"/>
    <cellStyle name="Percent" xfId="189"/>
    <cellStyle name="Percentá 2" xfId="190"/>
    <cellStyle name="Popis" xfId="191"/>
    <cellStyle name="Poznámka" xfId="192"/>
    <cellStyle name="Poznámka 2" xfId="193"/>
    <cellStyle name="Prepojená bunka" xfId="194"/>
    <cellStyle name="Prepojená bunka 2" xfId="195"/>
    <cellStyle name="ProductNo." xfId="196"/>
    <cellStyle name="Spolu" xfId="197"/>
    <cellStyle name="Spolu 2" xfId="198"/>
    <cellStyle name="Text upozornenia" xfId="199"/>
    <cellStyle name="Text upozornenia 2" xfId="200"/>
    <cellStyle name="Titul" xfId="201"/>
    <cellStyle name="Titul 2" xfId="202"/>
    <cellStyle name="Total" xfId="203"/>
    <cellStyle name="Upozornenie" xfId="204"/>
    <cellStyle name="Vstup" xfId="205"/>
    <cellStyle name="Vstup 2" xfId="206"/>
    <cellStyle name="Výpočet" xfId="207"/>
    <cellStyle name="Výpočet 2" xfId="208"/>
    <cellStyle name="Výstup" xfId="209"/>
    <cellStyle name="Výstup 2" xfId="210"/>
    <cellStyle name="Vysvetľujúci text" xfId="211"/>
    <cellStyle name="Vysvetľujúci text 2" xfId="212"/>
    <cellStyle name="Zlá" xfId="213"/>
    <cellStyle name="Zlá 2" xfId="214"/>
    <cellStyle name="Zvýraznenie1" xfId="215"/>
    <cellStyle name="Zvýraznenie1 2" xfId="216"/>
    <cellStyle name="Zvýraznenie2" xfId="217"/>
    <cellStyle name="Zvýraznenie2 2" xfId="218"/>
    <cellStyle name="Zvýraznenie3" xfId="219"/>
    <cellStyle name="Zvýraznenie3 2" xfId="220"/>
    <cellStyle name="Zvýraznenie4" xfId="221"/>
    <cellStyle name="Zvýraznenie4 2" xfId="222"/>
    <cellStyle name="Zvýraznenie5" xfId="223"/>
    <cellStyle name="Zvýraznenie5 2" xfId="224"/>
    <cellStyle name="Zvýraznenie6" xfId="225"/>
    <cellStyle name="Zvýraznenie6 2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dejczoova_e\AppData\Local\Microsoft\Windows\Temporary%20Internet%20Files\Content.Outlook\PUCJRSDW\rozdelenie%20zam.%20pobo&#269;iek\Gopas\priklady%20-%20Excel%20II\cvicne%20soubory\citlivostni%20analyz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excel\cvic\TE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A22" sqref="A22"/>
    </sheetView>
  </sheetViews>
  <sheetFormatPr defaultColWidth="8.00390625" defaultRowHeight="15"/>
  <cols>
    <col min="1" max="1" width="22.421875" style="69" customWidth="1"/>
    <col min="2" max="2" width="12.28125" style="69" customWidth="1"/>
    <col min="3" max="3" width="19.421875" style="69" customWidth="1"/>
    <col min="4" max="4" width="13.421875" style="69" customWidth="1"/>
    <col min="5" max="5" width="14.57421875" style="69" customWidth="1"/>
    <col min="6" max="6" width="9.7109375" style="69" customWidth="1"/>
    <col min="7" max="7" width="9.140625" style="70" customWidth="1"/>
    <col min="8" max="8" width="8.00390625" style="81" customWidth="1"/>
    <col min="9" max="9" width="8.00390625" style="69" customWidth="1"/>
    <col min="10" max="10" width="9.57421875" style="72" customWidth="1"/>
    <col min="11" max="16384" width="8.00390625" style="69" customWidth="1"/>
  </cols>
  <sheetData>
    <row r="1" ht="14.25">
      <c r="H1" s="71"/>
    </row>
    <row r="3" ht="14.25">
      <c r="H3" s="71"/>
    </row>
    <row r="4" spans="2:10" ht="14.25">
      <c r="B4" s="73"/>
      <c r="C4" s="73"/>
      <c r="D4" s="73"/>
      <c r="E4" s="73"/>
      <c r="F4" s="73"/>
      <c r="G4" s="74"/>
      <c r="H4" s="73"/>
      <c r="J4" s="71"/>
    </row>
    <row r="5" spans="1:8" ht="14.25">
      <c r="A5" s="285"/>
      <c r="B5" s="285"/>
      <c r="C5" s="285"/>
      <c r="D5" s="285"/>
      <c r="E5" s="285"/>
      <c r="F5" s="285"/>
      <c r="G5" s="285"/>
      <c r="H5" s="285"/>
    </row>
    <row r="6" spans="1:8" ht="14.25">
      <c r="A6" s="73" t="s">
        <v>74</v>
      </c>
      <c r="B6" s="75"/>
      <c r="C6" s="75"/>
      <c r="D6" s="75"/>
      <c r="E6" s="75"/>
      <c r="F6" s="75"/>
      <c r="G6" s="76"/>
      <c r="H6" s="75"/>
    </row>
    <row r="7" spans="1:8" ht="14.25">
      <c r="A7" s="77" t="s">
        <v>75</v>
      </c>
      <c r="B7" s="75"/>
      <c r="C7" s="75"/>
      <c r="D7" s="75"/>
      <c r="E7" s="75"/>
      <c r="F7" s="75"/>
      <c r="G7" s="76"/>
      <c r="H7" s="75"/>
    </row>
    <row r="8" spans="1:8" ht="14.25">
      <c r="A8" s="75"/>
      <c r="B8" s="75"/>
      <c r="C8" s="75"/>
      <c r="D8" s="75"/>
      <c r="E8" s="75"/>
      <c r="F8" s="75"/>
      <c r="G8" s="76"/>
      <c r="H8" s="75"/>
    </row>
    <row r="9" spans="1:10" ht="15.75" customHeight="1">
      <c r="A9" s="78"/>
      <c r="B9" s="78"/>
      <c r="C9" s="78"/>
      <c r="D9" s="78"/>
      <c r="E9" s="78"/>
      <c r="F9" s="79"/>
      <c r="G9" s="80"/>
      <c r="J9" s="82" t="s">
        <v>3</v>
      </c>
    </row>
    <row r="10" spans="1:10" ht="21" customHeight="1">
      <c r="A10" s="286" t="s">
        <v>4</v>
      </c>
      <c r="B10" s="289" t="s">
        <v>71</v>
      </c>
      <c r="C10" s="289" t="s">
        <v>58</v>
      </c>
      <c r="D10" s="292" t="s">
        <v>8</v>
      </c>
      <c r="E10" s="293"/>
      <c r="F10" s="296" t="s">
        <v>9</v>
      </c>
      <c r="G10" s="297"/>
      <c r="H10" s="281" t="s">
        <v>60</v>
      </c>
      <c r="I10" s="281" t="s">
        <v>61</v>
      </c>
      <c r="J10" s="284" t="s">
        <v>62</v>
      </c>
    </row>
    <row r="11" spans="1:10" ht="21" customHeight="1">
      <c r="A11" s="287"/>
      <c r="B11" s="290"/>
      <c r="C11" s="290"/>
      <c r="D11" s="294"/>
      <c r="E11" s="295"/>
      <c r="F11" s="281" t="s">
        <v>63</v>
      </c>
      <c r="G11" s="281" t="s">
        <v>12</v>
      </c>
      <c r="H11" s="282"/>
      <c r="I11" s="282"/>
      <c r="J11" s="284"/>
    </row>
    <row r="12" spans="1:10" ht="21" customHeight="1">
      <c r="A12" s="288"/>
      <c r="B12" s="291"/>
      <c r="C12" s="291"/>
      <c r="D12" s="83">
        <v>2011</v>
      </c>
      <c r="E12" s="83">
        <v>2012</v>
      </c>
      <c r="F12" s="283"/>
      <c r="G12" s="283"/>
      <c r="H12" s="283"/>
      <c r="I12" s="283"/>
      <c r="J12" s="284"/>
    </row>
    <row r="13" spans="1:10" ht="14.25">
      <c r="A13" s="84" t="s">
        <v>15</v>
      </c>
      <c r="B13" s="85">
        <v>1</v>
      </c>
      <c r="C13" s="85">
        <v>2</v>
      </c>
      <c r="D13" s="85">
        <v>3</v>
      </c>
      <c r="E13" s="85">
        <v>4</v>
      </c>
      <c r="F13" s="86">
        <v>5</v>
      </c>
      <c r="G13" s="87">
        <v>6</v>
      </c>
      <c r="H13" s="85">
        <v>7</v>
      </c>
      <c r="I13" s="88">
        <v>8</v>
      </c>
      <c r="J13" s="88">
        <v>9</v>
      </c>
    </row>
    <row r="14" spans="1:10" ht="18" customHeight="1">
      <c r="A14" s="89" t="s">
        <v>16</v>
      </c>
      <c r="B14" s="90">
        <v>91506</v>
      </c>
      <c r="C14" s="91">
        <v>75953</v>
      </c>
      <c r="D14" s="90">
        <v>68482</v>
      </c>
      <c r="E14" s="92">
        <v>75572</v>
      </c>
      <c r="F14" s="93">
        <f>+E14-C14</f>
        <v>-381</v>
      </c>
      <c r="G14" s="94">
        <f>+E14-D14</f>
        <v>7090</v>
      </c>
      <c r="H14" s="95">
        <f aca="true" t="shared" si="0" ref="H14:H50">+E14/B14*100</f>
        <v>82.58693419010775</v>
      </c>
      <c r="I14" s="95">
        <f aca="true" t="shared" si="1" ref="I14:I52">+E14/C14*100</f>
        <v>99.49837399444394</v>
      </c>
      <c r="J14" s="96">
        <f aca="true" t="shared" si="2" ref="J14:J52">+E14/D14*100</f>
        <v>110.35308548231653</v>
      </c>
    </row>
    <row r="15" spans="1:10" ht="18" customHeight="1">
      <c r="A15" s="89" t="s">
        <v>17</v>
      </c>
      <c r="B15" s="90">
        <v>17381</v>
      </c>
      <c r="C15" s="91">
        <v>14450</v>
      </c>
      <c r="D15" s="90">
        <v>13036</v>
      </c>
      <c r="E15" s="97">
        <v>14071</v>
      </c>
      <c r="F15" s="93">
        <f aca="true" t="shared" si="3" ref="F15:F49">+E15-C15</f>
        <v>-379</v>
      </c>
      <c r="G15" s="94">
        <f aca="true" t="shared" si="4" ref="G15:G49">+E15-D15</f>
        <v>1035</v>
      </c>
      <c r="H15" s="95">
        <f t="shared" si="0"/>
        <v>80.9562165583108</v>
      </c>
      <c r="I15" s="95">
        <f t="shared" si="1"/>
        <v>97.37716262975779</v>
      </c>
      <c r="J15" s="98">
        <f t="shared" si="2"/>
        <v>107.93955200981897</v>
      </c>
    </row>
    <row r="16" spans="1:10" ht="18" customHeight="1">
      <c r="A16" s="89" t="s">
        <v>18</v>
      </c>
      <c r="B16" s="90">
        <v>7474</v>
      </c>
      <c r="C16" s="91">
        <v>6210</v>
      </c>
      <c r="D16" s="90">
        <v>5601</v>
      </c>
      <c r="E16" s="97">
        <v>6165</v>
      </c>
      <c r="F16" s="93">
        <f t="shared" si="3"/>
        <v>-45</v>
      </c>
      <c r="G16" s="94">
        <f t="shared" si="4"/>
        <v>564</v>
      </c>
      <c r="H16" s="95">
        <f t="shared" si="0"/>
        <v>82.48595129783249</v>
      </c>
      <c r="I16" s="95">
        <f t="shared" si="1"/>
        <v>99.27536231884058</v>
      </c>
      <c r="J16" s="98">
        <f t="shared" si="2"/>
        <v>110.06963042313873</v>
      </c>
    </row>
    <row r="17" spans="1:10" ht="18" customHeight="1">
      <c r="A17" s="89" t="s">
        <v>19</v>
      </c>
      <c r="B17" s="90">
        <v>7461</v>
      </c>
      <c r="C17" s="91">
        <v>6181</v>
      </c>
      <c r="D17" s="90">
        <v>5577</v>
      </c>
      <c r="E17" s="97">
        <v>6393</v>
      </c>
      <c r="F17" s="93">
        <f t="shared" si="3"/>
        <v>212</v>
      </c>
      <c r="G17" s="94">
        <f t="shared" si="4"/>
        <v>816</v>
      </c>
      <c r="H17" s="95">
        <f t="shared" si="0"/>
        <v>85.68556493767592</v>
      </c>
      <c r="I17" s="95">
        <f t="shared" si="1"/>
        <v>103.42986571752144</v>
      </c>
      <c r="J17" s="98">
        <f t="shared" si="2"/>
        <v>114.63152232383003</v>
      </c>
    </row>
    <row r="18" spans="1:10" ht="18" customHeight="1">
      <c r="A18" s="89" t="s">
        <v>20</v>
      </c>
      <c r="B18" s="90">
        <v>8234</v>
      </c>
      <c r="C18" s="91">
        <v>6844</v>
      </c>
      <c r="D18" s="90">
        <v>6180</v>
      </c>
      <c r="E18" s="97">
        <v>6862</v>
      </c>
      <c r="F18" s="93">
        <f t="shared" si="3"/>
        <v>18</v>
      </c>
      <c r="G18" s="94">
        <f t="shared" si="4"/>
        <v>682</v>
      </c>
      <c r="H18" s="95">
        <f t="shared" si="0"/>
        <v>83.33738158853534</v>
      </c>
      <c r="I18" s="95">
        <f t="shared" si="1"/>
        <v>100.26300409117475</v>
      </c>
      <c r="J18" s="98">
        <f t="shared" si="2"/>
        <v>111.03559870550161</v>
      </c>
    </row>
    <row r="19" spans="1:10" ht="18" customHeight="1">
      <c r="A19" s="89" t="s">
        <v>21</v>
      </c>
      <c r="B19" s="90">
        <v>15639</v>
      </c>
      <c r="C19" s="91">
        <v>12981</v>
      </c>
      <c r="D19" s="90">
        <v>11731</v>
      </c>
      <c r="E19" s="97">
        <v>12423</v>
      </c>
      <c r="F19" s="93">
        <f t="shared" si="3"/>
        <v>-558</v>
      </c>
      <c r="G19" s="94">
        <f t="shared" si="4"/>
        <v>692</v>
      </c>
      <c r="H19" s="95">
        <f t="shared" si="0"/>
        <v>79.43602532131212</v>
      </c>
      <c r="I19" s="95">
        <f t="shared" si="1"/>
        <v>95.7014097527155</v>
      </c>
      <c r="J19" s="98">
        <f t="shared" si="2"/>
        <v>105.89890034950132</v>
      </c>
    </row>
    <row r="20" spans="1:10" ht="18" customHeight="1">
      <c r="A20" s="89" t="s">
        <v>22</v>
      </c>
      <c r="B20" s="90">
        <v>11584</v>
      </c>
      <c r="C20" s="91">
        <v>9598</v>
      </c>
      <c r="D20" s="90">
        <v>8666</v>
      </c>
      <c r="E20" s="97">
        <v>9727</v>
      </c>
      <c r="F20" s="93">
        <f t="shared" si="3"/>
        <v>129</v>
      </c>
      <c r="G20" s="94">
        <f t="shared" si="4"/>
        <v>1061</v>
      </c>
      <c r="H20" s="95">
        <f t="shared" si="0"/>
        <v>83.96926795580112</v>
      </c>
      <c r="I20" s="95">
        <f t="shared" si="1"/>
        <v>101.3440300062513</v>
      </c>
      <c r="J20" s="98">
        <f t="shared" si="2"/>
        <v>112.24324948072928</v>
      </c>
    </row>
    <row r="21" spans="1:10" ht="18" customHeight="1">
      <c r="A21" s="89" t="s">
        <v>23</v>
      </c>
      <c r="B21" s="90">
        <v>10565</v>
      </c>
      <c r="C21" s="91">
        <v>8835</v>
      </c>
      <c r="D21" s="90">
        <v>7974</v>
      </c>
      <c r="E21" s="97">
        <v>8659</v>
      </c>
      <c r="F21" s="93">
        <f t="shared" si="3"/>
        <v>-176</v>
      </c>
      <c r="G21" s="94">
        <f t="shared" si="4"/>
        <v>685</v>
      </c>
      <c r="H21" s="95">
        <f t="shared" si="0"/>
        <v>81.95929957406531</v>
      </c>
      <c r="I21" s="95">
        <f t="shared" si="1"/>
        <v>98.00792303338991</v>
      </c>
      <c r="J21" s="98">
        <f t="shared" si="2"/>
        <v>108.59041886129923</v>
      </c>
    </row>
    <row r="22" spans="1:10" ht="18" customHeight="1">
      <c r="A22" s="89" t="s">
        <v>24</v>
      </c>
      <c r="B22" s="90">
        <v>13881</v>
      </c>
      <c r="C22" s="91">
        <v>11447</v>
      </c>
      <c r="D22" s="90">
        <v>10332</v>
      </c>
      <c r="E22" s="97">
        <v>11729</v>
      </c>
      <c r="F22" s="93">
        <f t="shared" si="3"/>
        <v>282</v>
      </c>
      <c r="G22" s="94">
        <f t="shared" si="4"/>
        <v>1397</v>
      </c>
      <c r="H22" s="95">
        <f t="shared" si="0"/>
        <v>84.49679417909373</v>
      </c>
      <c r="I22" s="95">
        <f t="shared" si="1"/>
        <v>102.46352756180659</v>
      </c>
      <c r="J22" s="98">
        <f t="shared" si="2"/>
        <v>113.52109949670925</v>
      </c>
    </row>
    <row r="23" spans="1:10" ht="18" customHeight="1">
      <c r="A23" s="89" t="s">
        <v>25</v>
      </c>
      <c r="B23" s="90">
        <v>3312</v>
      </c>
      <c r="C23" s="91">
        <v>2708</v>
      </c>
      <c r="D23" s="90">
        <v>2442</v>
      </c>
      <c r="E23" s="97">
        <v>2534</v>
      </c>
      <c r="F23" s="93">
        <f t="shared" si="3"/>
        <v>-174</v>
      </c>
      <c r="G23" s="94">
        <f t="shared" si="4"/>
        <v>92</v>
      </c>
      <c r="H23" s="95">
        <f t="shared" si="0"/>
        <v>76.50966183574879</v>
      </c>
      <c r="I23" s="95">
        <f t="shared" si="1"/>
        <v>93.57459379615952</v>
      </c>
      <c r="J23" s="98">
        <f t="shared" si="2"/>
        <v>103.76740376740376</v>
      </c>
    </row>
    <row r="24" spans="1:10" ht="18" customHeight="1">
      <c r="A24" s="89" t="s">
        <v>26</v>
      </c>
      <c r="B24" s="90">
        <v>5867</v>
      </c>
      <c r="C24" s="91">
        <v>4880</v>
      </c>
      <c r="D24" s="90">
        <v>4403</v>
      </c>
      <c r="E24" s="97">
        <v>4813</v>
      </c>
      <c r="F24" s="93">
        <f t="shared" si="3"/>
        <v>-67</v>
      </c>
      <c r="G24" s="94">
        <f t="shared" si="4"/>
        <v>410</v>
      </c>
      <c r="H24" s="95">
        <f t="shared" si="0"/>
        <v>82.03511164138402</v>
      </c>
      <c r="I24" s="95">
        <f t="shared" si="1"/>
        <v>98.62704918032786</v>
      </c>
      <c r="J24" s="98">
        <f t="shared" si="2"/>
        <v>109.31183284124461</v>
      </c>
    </row>
    <row r="25" spans="1:10" ht="18" customHeight="1">
      <c r="A25" s="89" t="s">
        <v>27</v>
      </c>
      <c r="B25" s="90">
        <v>5726</v>
      </c>
      <c r="C25" s="91">
        <v>4781</v>
      </c>
      <c r="D25" s="90">
        <v>4310</v>
      </c>
      <c r="E25" s="97">
        <v>4702</v>
      </c>
      <c r="F25" s="93">
        <f t="shared" si="3"/>
        <v>-79</v>
      </c>
      <c r="G25" s="94">
        <f t="shared" si="4"/>
        <v>392</v>
      </c>
      <c r="H25" s="95">
        <f t="shared" si="0"/>
        <v>82.11666084526719</v>
      </c>
      <c r="I25" s="95">
        <f t="shared" si="1"/>
        <v>98.34762601966116</v>
      </c>
      <c r="J25" s="98">
        <f t="shared" si="2"/>
        <v>109.0951276102088</v>
      </c>
    </row>
    <row r="26" spans="1:10" ht="18" customHeight="1">
      <c r="A26" s="89" t="s">
        <v>28</v>
      </c>
      <c r="B26" s="90">
        <v>14227</v>
      </c>
      <c r="C26" s="91">
        <v>11871</v>
      </c>
      <c r="D26" s="90">
        <v>10724</v>
      </c>
      <c r="E26" s="97">
        <v>12373</v>
      </c>
      <c r="F26" s="93">
        <f t="shared" si="3"/>
        <v>502</v>
      </c>
      <c r="G26" s="94">
        <f t="shared" si="4"/>
        <v>1649</v>
      </c>
      <c r="H26" s="95">
        <f t="shared" si="0"/>
        <v>86.96844028959022</v>
      </c>
      <c r="I26" s="95">
        <f t="shared" si="1"/>
        <v>104.22879285654115</v>
      </c>
      <c r="J26" s="98">
        <f t="shared" si="2"/>
        <v>115.37672510257366</v>
      </c>
    </row>
    <row r="27" spans="1:10" ht="18" customHeight="1">
      <c r="A27" s="89" t="s">
        <v>29</v>
      </c>
      <c r="B27" s="90">
        <v>18461</v>
      </c>
      <c r="C27" s="91">
        <v>15338</v>
      </c>
      <c r="D27" s="90">
        <v>13846</v>
      </c>
      <c r="E27" s="97">
        <v>15858</v>
      </c>
      <c r="F27" s="93">
        <f t="shared" si="3"/>
        <v>520</v>
      </c>
      <c r="G27" s="94">
        <f t="shared" si="4"/>
        <v>2012</v>
      </c>
      <c r="H27" s="95">
        <f t="shared" si="0"/>
        <v>85.90000541682465</v>
      </c>
      <c r="I27" s="95">
        <f t="shared" si="1"/>
        <v>103.39027252575303</v>
      </c>
      <c r="J27" s="98">
        <f t="shared" si="2"/>
        <v>114.53127256969522</v>
      </c>
    </row>
    <row r="28" spans="1:10" ht="18" customHeight="1">
      <c r="A28" s="89" t="s">
        <v>30</v>
      </c>
      <c r="B28" s="90">
        <v>8404</v>
      </c>
      <c r="C28" s="91">
        <v>7035</v>
      </c>
      <c r="D28" s="90">
        <v>6351</v>
      </c>
      <c r="E28" s="97">
        <v>7573</v>
      </c>
      <c r="F28" s="93">
        <f t="shared" si="3"/>
        <v>538</v>
      </c>
      <c r="G28" s="94">
        <f t="shared" si="4"/>
        <v>1222</v>
      </c>
      <c r="H28" s="95">
        <f t="shared" si="0"/>
        <v>90.11185149928606</v>
      </c>
      <c r="I28" s="95">
        <f t="shared" si="1"/>
        <v>107.64747690120824</v>
      </c>
      <c r="J28" s="98">
        <f t="shared" si="2"/>
        <v>119.24106439930719</v>
      </c>
    </row>
    <row r="29" spans="1:10" ht="18" customHeight="1">
      <c r="A29" s="89" t="s">
        <v>31</v>
      </c>
      <c r="B29" s="90">
        <v>9095</v>
      </c>
      <c r="C29" s="91">
        <v>7512</v>
      </c>
      <c r="D29" s="90">
        <v>6775</v>
      </c>
      <c r="E29" s="97">
        <v>8357</v>
      </c>
      <c r="F29" s="93">
        <f t="shared" si="3"/>
        <v>845</v>
      </c>
      <c r="G29" s="94">
        <f t="shared" si="4"/>
        <v>1582</v>
      </c>
      <c r="H29" s="95">
        <f t="shared" si="0"/>
        <v>91.88565145684441</v>
      </c>
      <c r="I29" s="95">
        <f t="shared" si="1"/>
        <v>111.24866879659211</v>
      </c>
      <c r="J29" s="98">
        <f t="shared" si="2"/>
        <v>123.35055350553506</v>
      </c>
    </row>
    <row r="30" spans="1:10" ht="18" customHeight="1">
      <c r="A30" s="89" t="s">
        <v>32</v>
      </c>
      <c r="B30" s="90">
        <v>10471</v>
      </c>
      <c r="C30" s="91">
        <v>8743</v>
      </c>
      <c r="D30" s="90">
        <v>7894</v>
      </c>
      <c r="E30" s="97">
        <v>8711</v>
      </c>
      <c r="F30" s="93">
        <f t="shared" si="3"/>
        <v>-32</v>
      </c>
      <c r="G30" s="94">
        <f t="shared" si="4"/>
        <v>817</v>
      </c>
      <c r="H30" s="95">
        <f t="shared" si="0"/>
        <v>83.19167223760864</v>
      </c>
      <c r="I30" s="95">
        <f t="shared" si="1"/>
        <v>99.6339929086126</v>
      </c>
      <c r="J30" s="98">
        <f t="shared" si="2"/>
        <v>110.34963263237903</v>
      </c>
    </row>
    <row r="31" spans="1:10" ht="18" customHeight="1">
      <c r="A31" s="89" t="s">
        <v>33</v>
      </c>
      <c r="B31" s="90">
        <v>7478</v>
      </c>
      <c r="C31" s="91">
        <v>6131</v>
      </c>
      <c r="D31" s="90">
        <v>5535</v>
      </c>
      <c r="E31" s="97">
        <v>6836</v>
      </c>
      <c r="F31" s="93">
        <f t="shared" si="3"/>
        <v>705</v>
      </c>
      <c r="G31" s="94">
        <f t="shared" si="4"/>
        <v>1301</v>
      </c>
      <c r="H31" s="95">
        <f t="shared" si="0"/>
        <v>91.41481679593474</v>
      </c>
      <c r="I31" s="95">
        <f t="shared" si="1"/>
        <v>111.4989398140597</v>
      </c>
      <c r="J31" s="98">
        <f t="shared" si="2"/>
        <v>123.50496838301717</v>
      </c>
    </row>
    <row r="32" spans="1:10" ht="18" customHeight="1">
      <c r="A32" s="89" t="s">
        <v>34</v>
      </c>
      <c r="B32" s="90">
        <v>14365</v>
      </c>
      <c r="C32" s="91">
        <v>11993</v>
      </c>
      <c r="D32" s="90">
        <v>10826</v>
      </c>
      <c r="E32" s="97">
        <v>11416</v>
      </c>
      <c r="F32" s="93">
        <f t="shared" si="3"/>
        <v>-577</v>
      </c>
      <c r="G32" s="94">
        <f t="shared" si="4"/>
        <v>590</v>
      </c>
      <c r="H32" s="95">
        <f t="shared" si="0"/>
        <v>79.47093630351549</v>
      </c>
      <c r="I32" s="95">
        <f t="shared" si="1"/>
        <v>95.18886016843159</v>
      </c>
      <c r="J32" s="98">
        <f t="shared" si="2"/>
        <v>105.44984297062628</v>
      </c>
    </row>
    <row r="33" spans="1:10" ht="18" customHeight="1">
      <c r="A33" s="89" t="s">
        <v>35</v>
      </c>
      <c r="B33" s="90">
        <v>4378</v>
      </c>
      <c r="C33" s="91">
        <v>3645</v>
      </c>
      <c r="D33" s="90">
        <v>3285</v>
      </c>
      <c r="E33" s="97">
        <v>3432</v>
      </c>
      <c r="F33" s="93">
        <f t="shared" si="3"/>
        <v>-213</v>
      </c>
      <c r="G33" s="94">
        <f t="shared" si="4"/>
        <v>147</v>
      </c>
      <c r="H33" s="95">
        <f t="shared" si="0"/>
        <v>78.39195979899498</v>
      </c>
      <c r="I33" s="95">
        <f t="shared" si="1"/>
        <v>94.15637860082305</v>
      </c>
      <c r="J33" s="98">
        <f t="shared" si="2"/>
        <v>104.47488584474887</v>
      </c>
    </row>
    <row r="34" spans="1:10" ht="18" customHeight="1">
      <c r="A34" s="89" t="s">
        <v>36</v>
      </c>
      <c r="B34" s="90">
        <v>2328</v>
      </c>
      <c r="C34" s="91">
        <v>1954</v>
      </c>
      <c r="D34" s="90">
        <v>1762</v>
      </c>
      <c r="E34" s="97">
        <v>1854</v>
      </c>
      <c r="F34" s="93">
        <f t="shared" si="3"/>
        <v>-100</v>
      </c>
      <c r="G34" s="94">
        <f t="shared" si="4"/>
        <v>92</v>
      </c>
      <c r="H34" s="95">
        <f t="shared" si="0"/>
        <v>79.63917525773195</v>
      </c>
      <c r="I34" s="95">
        <f t="shared" si="1"/>
        <v>94.88229273285567</v>
      </c>
      <c r="J34" s="98">
        <f t="shared" si="2"/>
        <v>105.22133938706015</v>
      </c>
    </row>
    <row r="35" spans="1:10" ht="18" customHeight="1">
      <c r="A35" s="89" t="s">
        <v>37</v>
      </c>
      <c r="B35" s="90">
        <v>1631</v>
      </c>
      <c r="C35" s="91">
        <v>1364</v>
      </c>
      <c r="D35" s="90">
        <v>1231</v>
      </c>
      <c r="E35" s="97">
        <v>1450</v>
      </c>
      <c r="F35" s="93">
        <f t="shared" si="3"/>
        <v>86</v>
      </c>
      <c r="G35" s="94">
        <f t="shared" si="4"/>
        <v>219</v>
      </c>
      <c r="H35" s="95">
        <f t="shared" si="0"/>
        <v>88.90251379521766</v>
      </c>
      <c r="I35" s="95">
        <f t="shared" si="1"/>
        <v>106.3049853372434</v>
      </c>
      <c r="J35" s="98">
        <f t="shared" si="2"/>
        <v>117.79041429731924</v>
      </c>
    </row>
    <row r="36" spans="1:10" ht="18" customHeight="1">
      <c r="A36" s="89" t="s">
        <v>38</v>
      </c>
      <c r="B36" s="90">
        <v>6768</v>
      </c>
      <c r="C36" s="91">
        <v>5636</v>
      </c>
      <c r="D36" s="90">
        <v>5084</v>
      </c>
      <c r="E36" s="97">
        <v>5350</v>
      </c>
      <c r="F36" s="93">
        <f t="shared" si="3"/>
        <v>-286</v>
      </c>
      <c r="G36" s="94">
        <f t="shared" si="4"/>
        <v>266</v>
      </c>
      <c r="H36" s="95">
        <f t="shared" si="0"/>
        <v>79.048463356974</v>
      </c>
      <c r="I36" s="95">
        <f t="shared" si="1"/>
        <v>94.92547906316537</v>
      </c>
      <c r="J36" s="98">
        <f t="shared" si="2"/>
        <v>105.23210070810384</v>
      </c>
    </row>
    <row r="37" spans="1:10" ht="18" customHeight="1">
      <c r="A37" s="89" t="s">
        <v>39</v>
      </c>
      <c r="B37" s="90">
        <v>3350</v>
      </c>
      <c r="C37" s="91">
        <v>2779</v>
      </c>
      <c r="D37" s="90">
        <v>2504</v>
      </c>
      <c r="E37" s="97">
        <v>2788</v>
      </c>
      <c r="F37" s="93">
        <f t="shared" si="3"/>
        <v>9</v>
      </c>
      <c r="G37" s="94">
        <f t="shared" si="4"/>
        <v>284</v>
      </c>
      <c r="H37" s="95">
        <f t="shared" si="0"/>
        <v>83.22388059701493</v>
      </c>
      <c r="I37" s="95">
        <f t="shared" si="1"/>
        <v>100.32385750269881</v>
      </c>
      <c r="J37" s="98">
        <f t="shared" si="2"/>
        <v>111.34185303514377</v>
      </c>
    </row>
    <row r="38" spans="1:10" ht="18" customHeight="1">
      <c r="A38" s="89" t="s">
        <v>40</v>
      </c>
      <c r="B38" s="90">
        <v>20670</v>
      </c>
      <c r="C38" s="91">
        <v>17017</v>
      </c>
      <c r="D38" s="90">
        <v>15391</v>
      </c>
      <c r="E38" s="97">
        <v>18728</v>
      </c>
      <c r="F38" s="93">
        <f t="shared" si="3"/>
        <v>1711</v>
      </c>
      <c r="G38" s="94">
        <f t="shared" si="4"/>
        <v>3337</v>
      </c>
      <c r="H38" s="95">
        <f t="shared" si="0"/>
        <v>90.60474117077891</v>
      </c>
      <c r="I38" s="95">
        <f t="shared" si="1"/>
        <v>110.05465123112181</v>
      </c>
      <c r="J38" s="98">
        <f t="shared" si="2"/>
        <v>121.68150217659672</v>
      </c>
    </row>
    <row r="39" spans="1:10" ht="18" customHeight="1">
      <c r="A39" s="89" t="s">
        <v>41</v>
      </c>
      <c r="B39" s="90">
        <v>5916</v>
      </c>
      <c r="C39" s="91">
        <v>4933</v>
      </c>
      <c r="D39" s="90">
        <v>4460</v>
      </c>
      <c r="E39" s="97">
        <v>5093</v>
      </c>
      <c r="F39" s="93">
        <f t="shared" si="3"/>
        <v>160</v>
      </c>
      <c r="G39" s="94">
        <f t="shared" si="4"/>
        <v>633</v>
      </c>
      <c r="H39" s="95">
        <f t="shared" si="0"/>
        <v>86.08857336037865</v>
      </c>
      <c r="I39" s="95">
        <f t="shared" si="1"/>
        <v>103.24346239610784</v>
      </c>
      <c r="J39" s="98">
        <f t="shared" si="2"/>
        <v>114.19282511210763</v>
      </c>
    </row>
    <row r="40" spans="1:10" ht="18" customHeight="1">
      <c r="A40" s="89" t="s">
        <v>64</v>
      </c>
      <c r="B40" s="90">
        <v>6117</v>
      </c>
      <c r="C40" s="91">
        <v>5090</v>
      </c>
      <c r="D40" s="90">
        <v>4594</v>
      </c>
      <c r="E40" s="97">
        <v>5057</v>
      </c>
      <c r="F40" s="93">
        <f t="shared" si="3"/>
        <v>-33</v>
      </c>
      <c r="G40" s="94">
        <f t="shared" si="4"/>
        <v>463</v>
      </c>
      <c r="H40" s="95">
        <f t="shared" si="0"/>
        <v>82.67124407389244</v>
      </c>
      <c r="I40" s="95">
        <f t="shared" si="1"/>
        <v>99.3516699410609</v>
      </c>
      <c r="J40" s="98">
        <f t="shared" si="2"/>
        <v>110.07836308228123</v>
      </c>
    </row>
    <row r="41" spans="1:10" ht="18" customHeight="1">
      <c r="A41" s="89" t="s">
        <v>43</v>
      </c>
      <c r="B41" s="90">
        <v>15033</v>
      </c>
      <c r="C41" s="91">
        <v>12733</v>
      </c>
      <c r="D41" s="90">
        <v>11487</v>
      </c>
      <c r="E41" s="97">
        <v>12681</v>
      </c>
      <c r="F41" s="93">
        <f t="shared" si="3"/>
        <v>-52</v>
      </c>
      <c r="G41" s="94">
        <f t="shared" si="4"/>
        <v>1194</v>
      </c>
      <c r="H41" s="95">
        <f t="shared" si="0"/>
        <v>84.35442027539413</v>
      </c>
      <c r="I41" s="95">
        <f t="shared" si="1"/>
        <v>99.59161234587293</v>
      </c>
      <c r="J41" s="98">
        <f t="shared" si="2"/>
        <v>110.39435884042832</v>
      </c>
    </row>
    <row r="42" spans="1:10" ht="18" customHeight="1">
      <c r="A42" s="89" t="s">
        <v>44</v>
      </c>
      <c r="B42" s="90">
        <v>6511</v>
      </c>
      <c r="C42" s="91">
        <v>5509</v>
      </c>
      <c r="D42" s="90">
        <v>4986</v>
      </c>
      <c r="E42" s="97">
        <v>5287</v>
      </c>
      <c r="F42" s="93">
        <f t="shared" si="3"/>
        <v>-222</v>
      </c>
      <c r="G42" s="94">
        <f t="shared" si="4"/>
        <v>301</v>
      </c>
      <c r="H42" s="95">
        <f t="shared" si="0"/>
        <v>81.20104438642298</v>
      </c>
      <c r="I42" s="95">
        <f t="shared" si="1"/>
        <v>95.97023053185696</v>
      </c>
      <c r="J42" s="98">
        <f t="shared" si="2"/>
        <v>106.0369033293221</v>
      </c>
    </row>
    <row r="43" spans="1:10" ht="18" customHeight="1">
      <c r="A43" s="89" t="s">
        <v>45</v>
      </c>
      <c r="B43" s="90">
        <v>6306</v>
      </c>
      <c r="C43" s="91">
        <v>5153</v>
      </c>
      <c r="D43" s="90">
        <v>4668</v>
      </c>
      <c r="E43" s="97">
        <v>5846</v>
      </c>
      <c r="F43" s="93">
        <f t="shared" si="3"/>
        <v>693</v>
      </c>
      <c r="G43" s="94">
        <f t="shared" si="4"/>
        <v>1178</v>
      </c>
      <c r="H43" s="95">
        <f t="shared" si="0"/>
        <v>92.70535997462734</v>
      </c>
      <c r="I43" s="95">
        <f t="shared" si="1"/>
        <v>113.44847661556375</v>
      </c>
      <c r="J43" s="98">
        <f t="shared" si="2"/>
        <v>125.235646958012</v>
      </c>
    </row>
    <row r="44" spans="1:10" ht="18" customHeight="1">
      <c r="A44" s="89" t="s">
        <v>46</v>
      </c>
      <c r="B44" s="90">
        <v>7509</v>
      </c>
      <c r="C44" s="91">
        <v>6231</v>
      </c>
      <c r="D44" s="90">
        <v>5637</v>
      </c>
      <c r="E44" s="97">
        <v>7202</v>
      </c>
      <c r="F44" s="93">
        <f t="shared" si="3"/>
        <v>971</v>
      </c>
      <c r="G44" s="94">
        <f t="shared" si="4"/>
        <v>1565</v>
      </c>
      <c r="H44" s="95">
        <f t="shared" si="0"/>
        <v>95.91157277933146</v>
      </c>
      <c r="I44" s="95">
        <f t="shared" si="1"/>
        <v>115.58337345530411</v>
      </c>
      <c r="J44" s="98">
        <f t="shared" si="2"/>
        <v>127.76299450062089</v>
      </c>
    </row>
    <row r="45" spans="1:10" ht="18" customHeight="1">
      <c r="A45" s="89" t="s">
        <v>47</v>
      </c>
      <c r="B45" s="90">
        <v>27597</v>
      </c>
      <c r="C45" s="91">
        <v>22846</v>
      </c>
      <c r="D45" s="90">
        <v>20633</v>
      </c>
      <c r="E45" s="97">
        <v>22901</v>
      </c>
      <c r="F45" s="93">
        <f t="shared" si="3"/>
        <v>55</v>
      </c>
      <c r="G45" s="94">
        <f t="shared" si="4"/>
        <v>2268</v>
      </c>
      <c r="H45" s="95">
        <f t="shared" si="0"/>
        <v>82.98365764394681</v>
      </c>
      <c r="I45" s="95">
        <f t="shared" si="1"/>
        <v>100.24074236190144</v>
      </c>
      <c r="J45" s="98">
        <f t="shared" si="2"/>
        <v>110.99210003392623</v>
      </c>
    </row>
    <row r="46" spans="1:10" ht="18" customHeight="1">
      <c r="A46" s="89" t="s">
        <v>48</v>
      </c>
      <c r="B46" s="90">
        <v>10638</v>
      </c>
      <c r="C46" s="91">
        <v>8939</v>
      </c>
      <c r="D46" s="90">
        <v>8072</v>
      </c>
      <c r="E46" s="97">
        <v>8793</v>
      </c>
      <c r="F46" s="93">
        <f t="shared" si="3"/>
        <v>-146</v>
      </c>
      <c r="G46" s="94">
        <f t="shared" si="4"/>
        <v>721</v>
      </c>
      <c r="H46" s="95">
        <f t="shared" si="0"/>
        <v>82.65651438240272</v>
      </c>
      <c r="I46" s="95">
        <f t="shared" si="1"/>
        <v>98.36670768542342</v>
      </c>
      <c r="J46" s="98">
        <f t="shared" si="2"/>
        <v>108.93211100099107</v>
      </c>
    </row>
    <row r="47" spans="1:10" ht="18" customHeight="1">
      <c r="A47" s="89" t="s">
        <v>49</v>
      </c>
      <c r="B47" s="90">
        <v>2638</v>
      </c>
      <c r="C47" s="91">
        <v>2185</v>
      </c>
      <c r="D47" s="90">
        <v>1975</v>
      </c>
      <c r="E47" s="97">
        <v>2187</v>
      </c>
      <c r="F47" s="93">
        <f t="shared" si="3"/>
        <v>2</v>
      </c>
      <c r="G47" s="94">
        <f t="shared" si="4"/>
        <v>212</v>
      </c>
      <c r="H47" s="95">
        <f t="shared" si="0"/>
        <v>82.90371493555723</v>
      </c>
      <c r="I47" s="95">
        <f t="shared" si="1"/>
        <v>100.09153318077804</v>
      </c>
      <c r="J47" s="98">
        <f t="shared" si="2"/>
        <v>110.73417721518987</v>
      </c>
    </row>
    <row r="48" spans="1:10" ht="18" customHeight="1">
      <c r="A48" s="89" t="s">
        <v>50</v>
      </c>
      <c r="B48" s="90">
        <v>11137</v>
      </c>
      <c r="C48" s="91">
        <v>9257</v>
      </c>
      <c r="D48" s="90">
        <v>8354</v>
      </c>
      <c r="E48" s="97">
        <v>10654</v>
      </c>
      <c r="F48" s="93">
        <f t="shared" si="3"/>
        <v>1397</v>
      </c>
      <c r="G48" s="94">
        <f t="shared" si="4"/>
        <v>2300</v>
      </c>
      <c r="H48" s="95">
        <f t="shared" si="0"/>
        <v>95.66310496543055</v>
      </c>
      <c r="I48" s="95">
        <f t="shared" si="1"/>
        <v>115.09128227287458</v>
      </c>
      <c r="J48" s="98">
        <f t="shared" si="2"/>
        <v>127.53172133109886</v>
      </c>
    </row>
    <row r="49" spans="1:10" ht="18" customHeight="1">
      <c r="A49" s="89" t="s">
        <v>51</v>
      </c>
      <c r="B49" s="90">
        <v>2917</v>
      </c>
      <c r="C49" s="91">
        <v>2381</v>
      </c>
      <c r="D49" s="90">
        <v>2148</v>
      </c>
      <c r="E49" s="97">
        <v>2626</v>
      </c>
      <c r="F49" s="93">
        <f t="shared" si="3"/>
        <v>245</v>
      </c>
      <c r="G49" s="94">
        <f t="shared" si="4"/>
        <v>478</v>
      </c>
      <c r="H49" s="95">
        <f t="shared" si="0"/>
        <v>90.02399725745629</v>
      </c>
      <c r="I49" s="95">
        <f t="shared" si="1"/>
        <v>110.2897942041159</v>
      </c>
      <c r="J49" s="98">
        <f t="shared" si="2"/>
        <v>122.25325884543761</v>
      </c>
    </row>
    <row r="50" spans="1:10" ht="18" customHeight="1">
      <c r="A50" s="99" t="s">
        <v>52</v>
      </c>
      <c r="B50" s="100">
        <f>SUM(B14:B49)</f>
        <v>422575</v>
      </c>
      <c r="C50" s="100">
        <v>351143</v>
      </c>
      <c r="D50" s="100">
        <v>316956</v>
      </c>
      <c r="E50" s="100">
        <v>356703</v>
      </c>
      <c r="F50" s="101">
        <f>+E50-C50</f>
        <v>5560</v>
      </c>
      <c r="G50" s="102">
        <f>+E50-D50</f>
        <v>39747</v>
      </c>
      <c r="H50" s="103">
        <f t="shared" si="0"/>
        <v>84.41176122581791</v>
      </c>
      <c r="I50" s="103">
        <f t="shared" si="1"/>
        <v>101.58340049495504</v>
      </c>
      <c r="J50" s="103">
        <f t="shared" si="2"/>
        <v>112.54022640366486</v>
      </c>
    </row>
    <row r="51" spans="1:10" ht="18" customHeight="1">
      <c r="A51" s="104" t="s">
        <v>67</v>
      </c>
      <c r="B51" s="105">
        <v>0</v>
      </c>
      <c r="C51" s="105">
        <v>0</v>
      </c>
      <c r="D51" s="105">
        <v>-6</v>
      </c>
      <c r="E51" s="105">
        <v>0</v>
      </c>
      <c r="F51" s="101">
        <f>+E51-C51</f>
        <v>0</v>
      </c>
      <c r="G51" s="102">
        <f>+E51-D51</f>
        <v>6</v>
      </c>
      <c r="H51" s="103">
        <v>0</v>
      </c>
      <c r="I51" s="103">
        <v>0</v>
      </c>
      <c r="J51" s="103">
        <v>0</v>
      </c>
    </row>
    <row r="52" spans="1:10" ht="19.5" customHeight="1">
      <c r="A52" s="106" t="s">
        <v>76</v>
      </c>
      <c r="B52" s="107">
        <f>+B50+B51</f>
        <v>422575</v>
      </c>
      <c r="C52" s="107">
        <f>+C50+C51</f>
        <v>351143</v>
      </c>
      <c r="D52" s="107">
        <v>316950</v>
      </c>
      <c r="E52" s="107">
        <f>+E50+E51</f>
        <v>356703</v>
      </c>
      <c r="F52" s="101">
        <f>+E52-C52</f>
        <v>5560</v>
      </c>
      <c r="G52" s="102">
        <f>+E52-D52</f>
        <v>39753</v>
      </c>
      <c r="H52" s="103">
        <f>+E52/B52*100</f>
        <v>84.41176122581791</v>
      </c>
      <c r="I52" s="103">
        <f t="shared" si="1"/>
        <v>101.58340049495504</v>
      </c>
      <c r="J52" s="103">
        <f t="shared" si="2"/>
        <v>112.54235683861809</v>
      </c>
    </row>
    <row r="53" spans="1:8" ht="14.25">
      <c r="A53" s="108"/>
      <c r="B53" s="108"/>
      <c r="C53" s="108"/>
      <c r="D53" s="108"/>
      <c r="E53" s="108"/>
      <c r="F53" s="108"/>
      <c r="G53" s="109"/>
      <c r="H53" s="108"/>
    </row>
    <row r="101" spans="7:10" ht="19.5" customHeight="1">
      <c r="G101" s="69"/>
      <c r="H101" s="69"/>
      <c r="J101" s="69"/>
    </row>
  </sheetData>
  <sheetProtection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rintOptions/>
  <pageMargins left="0.5905511811023623" right="0.2755905511811024" top="0.4724409448818898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31.421875" style="9" customWidth="1"/>
    <col min="2" max="2" width="14.28125" style="9" customWidth="1"/>
    <col min="3" max="3" width="19.421875" style="9" customWidth="1"/>
    <col min="4" max="5" width="14.140625" style="9" customWidth="1"/>
    <col min="6" max="9" width="9.57421875" style="9" customWidth="1"/>
    <col min="10" max="10" width="12.140625" style="51" customWidth="1"/>
    <col min="11" max="16384" width="9.140625" style="9" customWidth="1"/>
  </cols>
  <sheetData>
    <row r="3" spans="1:10" ht="15.75">
      <c r="A3" s="47" t="s">
        <v>0</v>
      </c>
      <c r="B3" s="47"/>
      <c r="C3" s="47"/>
      <c r="D3" s="47"/>
      <c r="E3" s="47"/>
      <c r="F3" s="47"/>
      <c r="G3" s="47"/>
      <c r="H3" s="47"/>
      <c r="I3" s="48"/>
      <c r="J3" s="49"/>
    </row>
    <row r="4" spans="1:10" ht="18" customHeight="1">
      <c r="A4" s="9" t="s">
        <v>1</v>
      </c>
      <c r="B4" s="47"/>
      <c r="C4" s="47"/>
      <c r="D4" s="47"/>
      <c r="E4" s="47"/>
      <c r="F4" s="47"/>
      <c r="G4" s="47"/>
      <c r="H4" s="47"/>
      <c r="I4" s="47"/>
      <c r="J4" s="50"/>
    </row>
    <row r="5" ht="13.5" customHeight="1">
      <c r="A5" s="9" t="s">
        <v>2</v>
      </c>
    </row>
    <row r="6" ht="13.5" customHeight="1"/>
    <row r="7" ht="13.5" customHeight="1"/>
    <row r="8" spans="9:10" ht="13.5" customHeight="1">
      <c r="I8" s="48" t="s">
        <v>3</v>
      </c>
      <c r="J8" s="49"/>
    </row>
    <row r="9" spans="1:10" ht="18.75" customHeight="1">
      <c r="A9" s="302" t="s">
        <v>4</v>
      </c>
      <c r="B9" s="304" t="s">
        <v>5</v>
      </c>
      <c r="C9" s="305"/>
      <c r="D9" s="305"/>
      <c r="E9" s="305"/>
      <c r="F9" s="305"/>
      <c r="G9" s="305"/>
      <c r="H9" s="305"/>
      <c r="I9" s="306"/>
      <c r="J9" s="52"/>
    </row>
    <row r="10" spans="1:10" ht="18.75" customHeight="1">
      <c r="A10" s="303"/>
      <c r="B10" s="307" t="s">
        <v>6</v>
      </c>
      <c r="C10" s="307" t="s">
        <v>7</v>
      </c>
      <c r="D10" s="309" t="s">
        <v>8</v>
      </c>
      <c r="E10" s="310"/>
      <c r="F10" s="313" t="s">
        <v>9</v>
      </c>
      <c r="G10" s="313"/>
      <c r="H10" s="300" t="s">
        <v>10</v>
      </c>
      <c r="I10" s="301"/>
      <c r="J10" s="53"/>
    </row>
    <row r="11" spans="1:10" ht="18.75" customHeight="1">
      <c r="A11" s="303"/>
      <c r="B11" s="307"/>
      <c r="C11" s="307"/>
      <c r="D11" s="311"/>
      <c r="E11" s="312"/>
      <c r="F11" s="298" t="s">
        <v>11</v>
      </c>
      <c r="G11" s="298" t="s">
        <v>12</v>
      </c>
      <c r="H11" s="298" t="s">
        <v>13</v>
      </c>
      <c r="I11" s="298" t="s">
        <v>14</v>
      </c>
      <c r="J11" s="53"/>
    </row>
    <row r="12" spans="1:10" ht="24" customHeight="1">
      <c r="A12" s="303"/>
      <c r="B12" s="308"/>
      <c r="C12" s="308"/>
      <c r="D12" s="54">
        <v>2011</v>
      </c>
      <c r="E12" s="54">
        <v>2012</v>
      </c>
      <c r="F12" s="299"/>
      <c r="G12" s="299"/>
      <c r="H12" s="299"/>
      <c r="I12" s="299"/>
      <c r="J12" s="53"/>
    </row>
    <row r="13" spans="1:10" ht="18" customHeight="1">
      <c r="A13" s="55" t="s">
        <v>15</v>
      </c>
      <c r="B13" s="56">
        <v>1</v>
      </c>
      <c r="C13" s="56">
        <v>2</v>
      </c>
      <c r="D13" s="56">
        <v>3</v>
      </c>
      <c r="E13" s="56">
        <v>4</v>
      </c>
      <c r="F13" s="56">
        <v>5</v>
      </c>
      <c r="G13" s="56">
        <v>6</v>
      </c>
      <c r="H13" s="56">
        <v>7</v>
      </c>
      <c r="I13" s="56">
        <v>8</v>
      </c>
      <c r="J13" s="57"/>
    </row>
    <row r="14" spans="1:10" ht="18" customHeight="1">
      <c r="A14" s="58" t="s">
        <v>16</v>
      </c>
      <c r="B14" s="25">
        <v>214</v>
      </c>
      <c r="C14" s="25">
        <v>187</v>
      </c>
      <c r="D14" s="25">
        <v>431</v>
      </c>
      <c r="E14" s="25">
        <v>786</v>
      </c>
      <c r="F14" s="25">
        <f aca="true" t="shared" si="0" ref="F14:F51">+E14-C14</f>
        <v>599</v>
      </c>
      <c r="G14" s="26">
        <f>+E14-D14</f>
        <v>355</v>
      </c>
      <c r="H14" s="59" t="s">
        <v>55</v>
      </c>
      <c r="I14" s="60" t="s">
        <v>55</v>
      </c>
      <c r="J14" s="61"/>
    </row>
    <row r="15" spans="1:10" ht="18" customHeight="1">
      <c r="A15" s="58" t="s">
        <v>17</v>
      </c>
      <c r="B15" s="25">
        <v>28</v>
      </c>
      <c r="C15" s="25">
        <v>26</v>
      </c>
      <c r="D15" s="25">
        <v>54</v>
      </c>
      <c r="E15" s="25">
        <v>16</v>
      </c>
      <c r="F15" s="25">
        <f t="shared" si="0"/>
        <v>-10</v>
      </c>
      <c r="G15" s="26">
        <f aca="true" t="shared" si="1" ref="G15:G52">+E15-D15</f>
        <v>-38</v>
      </c>
      <c r="H15" s="27">
        <f>+E15/B15*100</f>
        <v>57.14285714285714</v>
      </c>
      <c r="I15" s="30">
        <f>+E15/C15*100</f>
        <v>61.53846153846154</v>
      </c>
      <c r="J15" s="61"/>
    </row>
    <row r="16" spans="1:10" ht="18" customHeight="1">
      <c r="A16" s="58" t="s">
        <v>18</v>
      </c>
      <c r="B16" s="25">
        <v>78</v>
      </c>
      <c r="C16" s="25">
        <v>75</v>
      </c>
      <c r="D16" s="25">
        <v>192</v>
      </c>
      <c r="E16" s="25">
        <v>311</v>
      </c>
      <c r="F16" s="25">
        <f t="shared" si="0"/>
        <v>236</v>
      </c>
      <c r="G16" s="26">
        <f t="shared" si="1"/>
        <v>119</v>
      </c>
      <c r="H16" s="59" t="s">
        <v>55</v>
      </c>
      <c r="I16" s="62" t="s">
        <v>55</v>
      </c>
      <c r="J16" s="61"/>
    </row>
    <row r="17" spans="1:10" ht="18" customHeight="1">
      <c r="A17" s="58" t="s">
        <v>19</v>
      </c>
      <c r="B17" s="25">
        <v>38</v>
      </c>
      <c r="C17" s="25">
        <v>37</v>
      </c>
      <c r="D17" s="25">
        <v>73</v>
      </c>
      <c r="E17" s="25">
        <v>37</v>
      </c>
      <c r="F17" s="25">
        <f t="shared" si="0"/>
        <v>0</v>
      </c>
      <c r="G17" s="26">
        <f t="shared" si="1"/>
        <v>-36</v>
      </c>
      <c r="H17" s="27">
        <f>+E17/B17*100</f>
        <v>97.36842105263158</v>
      </c>
      <c r="I17" s="30">
        <f>+E17/C17*100</f>
        <v>100</v>
      </c>
      <c r="J17" s="61"/>
    </row>
    <row r="18" spans="1:10" ht="18" customHeight="1">
      <c r="A18" s="58" t="s">
        <v>20</v>
      </c>
      <c r="B18" s="25">
        <v>88</v>
      </c>
      <c r="C18" s="25">
        <v>84</v>
      </c>
      <c r="D18" s="25">
        <v>216</v>
      </c>
      <c r="E18" s="25">
        <v>4</v>
      </c>
      <c r="F18" s="25">
        <f t="shared" si="0"/>
        <v>-80</v>
      </c>
      <c r="G18" s="26">
        <f t="shared" si="1"/>
        <v>-212</v>
      </c>
      <c r="H18" s="27">
        <f>+E18/B18*100</f>
        <v>4.545454545454546</v>
      </c>
      <c r="I18" s="30">
        <f>+E18/C18*100</f>
        <v>4.761904761904762</v>
      </c>
      <c r="J18" s="61"/>
    </row>
    <row r="19" spans="1:10" ht="18" customHeight="1">
      <c r="A19" s="58" t="s">
        <v>21</v>
      </c>
      <c r="B19" s="25">
        <v>18</v>
      </c>
      <c r="C19" s="25">
        <v>17</v>
      </c>
      <c r="D19" s="25">
        <v>46</v>
      </c>
      <c r="E19" s="25">
        <v>48</v>
      </c>
      <c r="F19" s="25">
        <f t="shared" si="0"/>
        <v>31</v>
      </c>
      <c r="G19" s="26">
        <f t="shared" si="1"/>
        <v>2</v>
      </c>
      <c r="H19" s="59" t="s">
        <v>55</v>
      </c>
      <c r="I19" s="62" t="s">
        <v>55</v>
      </c>
      <c r="J19" s="61"/>
    </row>
    <row r="20" spans="1:10" ht="18" customHeight="1">
      <c r="A20" s="58" t="s">
        <v>22</v>
      </c>
      <c r="B20" s="25">
        <v>29</v>
      </c>
      <c r="C20" s="25">
        <v>28</v>
      </c>
      <c r="D20" s="25">
        <v>74</v>
      </c>
      <c r="E20" s="25">
        <v>545</v>
      </c>
      <c r="F20" s="25">
        <f t="shared" si="0"/>
        <v>517</v>
      </c>
      <c r="G20" s="26">
        <f t="shared" si="1"/>
        <v>471</v>
      </c>
      <c r="H20" s="59" t="s">
        <v>55</v>
      </c>
      <c r="I20" s="62" t="s">
        <v>55</v>
      </c>
      <c r="J20" s="61"/>
    </row>
    <row r="21" spans="1:10" ht="18" customHeight="1">
      <c r="A21" s="58" t="s">
        <v>23</v>
      </c>
      <c r="B21" s="25">
        <v>144</v>
      </c>
      <c r="C21" s="25">
        <v>137</v>
      </c>
      <c r="D21" s="25">
        <v>338</v>
      </c>
      <c r="E21" s="25">
        <v>20</v>
      </c>
      <c r="F21" s="25">
        <f t="shared" si="0"/>
        <v>-117</v>
      </c>
      <c r="G21" s="26">
        <f t="shared" si="1"/>
        <v>-318</v>
      </c>
      <c r="H21" s="27">
        <f>+E21/B21*100</f>
        <v>13.88888888888889</v>
      </c>
      <c r="I21" s="30">
        <f>+E21/C21*100</f>
        <v>14.5985401459854</v>
      </c>
      <c r="J21" s="61"/>
    </row>
    <row r="22" spans="1:10" ht="18" customHeight="1">
      <c r="A22" s="58" t="s">
        <v>24</v>
      </c>
      <c r="B22" s="25">
        <v>135</v>
      </c>
      <c r="C22" s="25">
        <v>75</v>
      </c>
      <c r="D22" s="25">
        <v>170</v>
      </c>
      <c r="E22" s="25">
        <v>573</v>
      </c>
      <c r="F22" s="25">
        <f t="shared" si="0"/>
        <v>498</v>
      </c>
      <c r="G22" s="26">
        <f t="shared" si="1"/>
        <v>403</v>
      </c>
      <c r="H22" s="59" t="s">
        <v>55</v>
      </c>
      <c r="I22" s="62" t="s">
        <v>55</v>
      </c>
      <c r="J22" s="61"/>
    </row>
    <row r="23" spans="1:10" ht="18" customHeight="1">
      <c r="A23" s="58" t="s">
        <v>25</v>
      </c>
      <c r="B23" s="25">
        <v>2</v>
      </c>
      <c r="C23" s="25">
        <v>2</v>
      </c>
      <c r="D23" s="25">
        <v>3</v>
      </c>
      <c r="E23" s="25">
        <v>5</v>
      </c>
      <c r="F23" s="25">
        <f t="shared" si="0"/>
        <v>3</v>
      </c>
      <c r="G23" s="26">
        <f t="shared" si="1"/>
        <v>2</v>
      </c>
      <c r="H23" s="59" t="s">
        <v>55</v>
      </c>
      <c r="I23" s="62" t="s">
        <v>55</v>
      </c>
      <c r="J23" s="61"/>
    </row>
    <row r="24" spans="1:10" ht="18" customHeight="1">
      <c r="A24" s="58" t="s">
        <v>26</v>
      </c>
      <c r="B24" s="25">
        <v>307</v>
      </c>
      <c r="C24" s="25">
        <v>238</v>
      </c>
      <c r="D24" s="25">
        <v>414</v>
      </c>
      <c r="E24" s="25">
        <v>141</v>
      </c>
      <c r="F24" s="25">
        <f t="shared" si="0"/>
        <v>-97</v>
      </c>
      <c r="G24" s="26">
        <f t="shared" si="1"/>
        <v>-273</v>
      </c>
      <c r="H24" s="27">
        <f>+E24/B24*100</f>
        <v>45.928338762214985</v>
      </c>
      <c r="I24" s="30">
        <f>+E24/C24*100</f>
        <v>59.2436974789916</v>
      </c>
      <c r="J24" s="61"/>
    </row>
    <row r="25" spans="1:10" ht="18" customHeight="1">
      <c r="A25" s="58" t="s">
        <v>27</v>
      </c>
      <c r="B25" s="25">
        <v>6</v>
      </c>
      <c r="C25" s="25">
        <v>6</v>
      </c>
      <c r="D25" s="25">
        <v>35</v>
      </c>
      <c r="E25" s="25">
        <v>96</v>
      </c>
      <c r="F25" s="25">
        <f t="shared" si="0"/>
        <v>90</v>
      </c>
      <c r="G25" s="26">
        <f t="shared" si="1"/>
        <v>61</v>
      </c>
      <c r="H25" s="59" t="s">
        <v>55</v>
      </c>
      <c r="I25" s="62" t="s">
        <v>55</v>
      </c>
      <c r="J25" s="61"/>
    </row>
    <row r="26" spans="1:10" ht="18" customHeight="1">
      <c r="A26" s="58" t="s">
        <v>28</v>
      </c>
      <c r="B26" s="25">
        <v>191</v>
      </c>
      <c r="C26" s="25">
        <v>114</v>
      </c>
      <c r="D26" s="25">
        <v>293</v>
      </c>
      <c r="E26" s="25">
        <v>20</v>
      </c>
      <c r="F26" s="25">
        <f t="shared" si="0"/>
        <v>-94</v>
      </c>
      <c r="G26" s="26">
        <f t="shared" si="1"/>
        <v>-273</v>
      </c>
      <c r="H26" s="27">
        <f>+E26/B26*100</f>
        <v>10.471204188481675</v>
      </c>
      <c r="I26" s="30">
        <f>+E26/C26*100</f>
        <v>17.543859649122805</v>
      </c>
      <c r="J26" s="61"/>
    </row>
    <row r="27" spans="1:10" ht="18" customHeight="1">
      <c r="A27" s="58" t="s">
        <v>29</v>
      </c>
      <c r="B27" s="25">
        <v>89</v>
      </c>
      <c r="C27" s="25">
        <v>85</v>
      </c>
      <c r="D27" s="25">
        <v>167</v>
      </c>
      <c r="E27" s="25">
        <v>81</v>
      </c>
      <c r="F27" s="25">
        <f t="shared" si="0"/>
        <v>-4</v>
      </c>
      <c r="G27" s="26">
        <f t="shared" si="1"/>
        <v>-86</v>
      </c>
      <c r="H27" s="27">
        <f>+E27/B27*100</f>
        <v>91.01123595505618</v>
      </c>
      <c r="I27" s="30">
        <f>+E27/C27*100</f>
        <v>95.29411764705881</v>
      </c>
      <c r="J27" s="61"/>
    </row>
    <row r="28" spans="1:10" ht="18" customHeight="1">
      <c r="A28" s="58" t="s">
        <v>30</v>
      </c>
      <c r="B28" s="25">
        <v>2</v>
      </c>
      <c r="C28" s="25">
        <v>2</v>
      </c>
      <c r="D28" s="25">
        <v>0</v>
      </c>
      <c r="E28" s="25">
        <v>23</v>
      </c>
      <c r="F28" s="25">
        <f t="shared" si="0"/>
        <v>21</v>
      </c>
      <c r="G28" s="26">
        <f t="shared" si="1"/>
        <v>23</v>
      </c>
      <c r="H28" s="59" t="s">
        <v>55</v>
      </c>
      <c r="I28" s="62" t="s">
        <v>55</v>
      </c>
      <c r="J28" s="61"/>
    </row>
    <row r="29" spans="1:10" ht="18" customHeight="1">
      <c r="A29" s="58" t="s">
        <v>31</v>
      </c>
      <c r="B29" s="25">
        <v>114</v>
      </c>
      <c r="C29" s="25">
        <v>90</v>
      </c>
      <c r="D29" s="25">
        <v>26</v>
      </c>
      <c r="E29" s="25">
        <v>15</v>
      </c>
      <c r="F29" s="25">
        <f t="shared" si="0"/>
        <v>-75</v>
      </c>
      <c r="G29" s="26">
        <f t="shared" si="1"/>
        <v>-11</v>
      </c>
      <c r="H29" s="27">
        <f>+E29/B29*100</f>
        <v>13.157894736842104</v>
      </c>
      <c r="I29" s="30">
        <f>+E29/C29*100</f>
        <v>16.666666666666664</v>
      </c>
      <c r="J29" s="61"/>
    </row>
    <row r="30" spans="1:10" ht="18" customHeight="1">
      <c r="A30" s="58" t="s">
        <v>32</v>
      </c>
      <c r="B30" s="25">
        <v>49</v>
      </c>
      <c r="C30" s="25">
        <v>47</v>
      </c>
      <c r="D30" s="25">
        <v>108</v>
      </c>
      <c r="E30" s="25">
        <v>204</v>
      </c>
      <c r="F30" s="25">
        <f t="shared" si="0"/>
        <v>157</v>
      </c>
      <c r="G30" s="26">
        <f t="shared" si="1"/>
        <v>96</v>
      </c>
      <c r="H30" s="59" t="s">
        <v>55</v>
      </c>
      <c r="I30" s="62" t="s">
        <v>55</v>
      </c>
      <c r="J30" s="61"/>
    </row>
    <row r="31" spans="1:10" ht="18" customHeight="1">
      <c r="A31" s="58" t="s">
        <v>33</v>
      </c>
      <c r="B31" s="25">
        <v>94</v>
      </c>
      <c r="C31" s="25">
        <v>68</v>
      </c>
      <c r="D31" s="25">
        <v>192</v>
      </c>
      <c r="E31" s="25">
        <v>409</v>
      </c>
      <c r="F31" s="25">
        <f t="shared" si="0"/>
        <v>341</v>
      </c>
      <c r="G31" s="26">
        <f t="shared" si="1"/>
        <v>217</v>
      </c>
      <c r="H31" s="59" t="s">
        <v>55</v>
      </c>
      <c r="I31" s="62" t="s">
        <v>55</v>
      </c>
      <c r="J31" s="61"/>
    </row>
    <row r="32" spans="1:10" ht="18" customHeight="1">
      <c r="A32" s="58" t="s">
        <v>34</v>
      </c>
      <c r="B32" s="25">
        <v>86</v>
      </c>
      <c r="C32" s="25">
        <v>74</v>
      </c>
      <c r="D32" s="25">
        <v>206</v>
      </c>
      <c r="E32" s="25">
        <v>98</v>
      </c>
      <c r="F32" s="25">
        <f t="shared" si="0"/>
        <v>24</v>
      </c>
      <c r="G32" s="26">
        <f t="shared" si="1"/>
        <v>-108</v>
      </c>
      <c r="H32" s="27">
        <f>+E32/B32*100</f>
        <v>113.95348837209302</v>
      </c>
      <c r="I32" s="30">
        <f>+E32/C32*100</f>
        <v>132.43243243243242</v>
      </c>
      <c r="J32" s="61"/>
    </row>
    <row r="33" spans="1:10" ht="18" customHeight="1">
      <c r="A33" s="58" t="s">
        <v>35</v>
      </c>
      <c r="B33" s="25">
        <v>2</v>
      </c>
      <c r="C33" s="25">
        <v>2</v>
      </c>
      <c r="D33" s="25">
        <v>0</v>
      </c>
      <c r="E33" s="25">
        <v>715</v>
      </c>
      <c r="F33" s="25">
        <f t="shared" si="0"/>
        <v>713</v>
      </c>
      <c r="G33" s="26">
        <f t="shared" si="1"/>
        <v>715</v>
      </c>
      <c r="H33" s="59" t="s">
        <v>55</v>
      </c>
      <c r="I33" s="62" t="s">
        <v>55</v>
      </c>
      <c r="J33" s="61"/>
    </row>
    <row r="34" spans="1:10" ht="18" customHeight="1">
      <c r="A34" s="58" t="s">
        <v>36</v>
      </c>
      <c r="B34" s="25">
        <v>19</v>
      </c>
      <c r="C34" s="25">
        <v>16</v>
      </c>
      <c r="D34" s="25">
        <v>38</v>
      </c>
      <c r="E34" s="25">
        <v>0</v>
      </c>
      <c r="F34" s="25">
        <f t="shared" si="0"/>
        <v>-16</v>
      </c>
      <c r="G34" s="26">
        <f t="shared" si="1"/>
        <v>-38</v>
      </c>
      <c r="H34" s="27">
        <f>+E34/B34*100</f>
        <v>0</v>
      </c>
      <c r="I34" s="30">
        <f>+E34/C34*100</f>
        <v>0</v>
      </c>
      <c r="J34" s="61"/>
    </row>
    <row r="35" spans="1:10" ht="18" customHeight="1">
      <c r="A35" s="58" t="s">
        <v>37</v>
      </c>
      <c r="B35" s="25">
        <v>22</v>
      </c>
      <c r="C35" s="25">
        <v>21</v>
      </c>
      <c r="D35" s="25">
        <v>45</v>
      </c>
      <c r="E35" s="25">
        <v>61</v>
      </c>
      <c r="F35" s="25">
        <f t="shared" si="0"/>
        <v>40</v>
      </c>
      <c r="G35" s="26">
        <f t="shared" si="1"/>
        <v>16</v>
      </c>
      <c r="H35" s="59" t="s">
        <v>55</v>
      </c>
      <c r="I35" s="62" t="s">
        <v>55</v>
      </c>
      <c r="J35" s="61"/>
    </row>
    <row r="36" spans="1:10" ht="18" customHeight="1">
      <c r="A36" s="58" t="s">
        <v>38</v>
      </c>
      <c r="B36" s="25">
        <v>17</v>
      </c>
      <c r="C36" s="25">
        <v>16</v>
      </c>
      <c r="D36" s="25">
        <v>43</v>
      </c>
      <c r="E36" s="25">
        <v>3</v>
      </c>
      <c r="F36" s="25">
        <f t="shared" si="0"/>
        <v>-13</v>
      </c>
      <c r="G36" s="26">
        <f t="shared" si="1"/>
        <v>-40</v>
      </c>
      <c r="H36" s="27">
        <f>+E36/B36*100</f>
        <v>17.647058823529413</v>
      </c>
      <c r="I36" s="30">
        <f>+E36/C36*100</f>
        <v>18.75</v>
      </c>
      <c r="J36" s="61"/>
    </row>
    <row r="37" spans="1:10" ht="18" customHeight="1">
      <c r="A37" s="58" t="s">
        <v>39</v>
      </c>
      <c r="B37" s="25">
        <v>14</v>
      </c>
      <c r="C37" s="25">
        <v>11</v>
      </c>
      <c r="D37" s="25">
        <v>35</v>
      </c>
      <c r="E37" s="25">
        <v>44</v>
      </c>
      <c r="F37" s="25">
        <f t="shared" si="0"/>
        <v>33</v>
      </c>
      <c r="G37" s="26">
        <f t="shared" si="1"/>
        <v>9</v>
      </c>
      <c r="H37" s="59" t="s">
        <v>55</v>
      </c>
      <c r="I37" s="62" t="s">
        <v>55</v>
      </c>
      <c r="J37" s="61"/>
    </row>
    <row r="38" spans="1:10" ht="18" customHeight="1">
      <c r="A38" s="58" t="s">
        <v>40</v>
      </c>
      <c r="B38" s="25">
        <v>120</v>
      </c>
      <c r="C38" s="25">
        <v>116</v>
      </c>
      <c r="D38" s="25">
        <v>263</v>
      </c>
      <c r="E38" s="25">
        <v>330</v>
      </c>
      <c r="F38" s="25">
        <f t="shared" si="0"/>
        <v>214</v>
      </c>
      <c r="G38" s="26">
        <f t="shared" si="1"/>
        <v>67</v>
      </c>
      <c r="H38" s="59" t="s">
        <v>55</v>
      </c>
      <c r="I38" s="62" t="s">
        <v>55</v>
      </c>
      <c r="J38" s="61"/>
    </row>
    <row r="39" spans="1:10" ht="18" customHeight="1">
      <c r="A39" s="58" t="s">
        <v>41</v>
      </c>
      <c r="B39" s="25">
        <v>2</v>
      </c>
      <c r="C39" s="25">
        <v>2</v>
      </c>
      <c r="D39" s="25">
        <v>1</v>
      </c>
      <c r="E39" s="25">
        <v>67</v>
      </c>
      <c r="F39" s="25">
        <f t="shared" si="0"/>
        <v>65</v>
      </c>
      <c r="G39" s="26">
        <f t="shared" si="1"/>
        <v>66</v>
      </c>
      <c r="H39" s="59" t="s">
        <v>55</v>
      </c>
      <c r="I39" s="62" t="s">
        <v>55</v>
      </c>
      <c r="J39" s="61"/>
    </row>
    <row r="40" spans="1:10" ht="18" customHeight="1">
      <c r="A40" s="58" t="s">
        <v>42</v>
      </c>
      <c r="B40" s="25">
        <v>2</v>
      </c>
      <c r="C40" s="25">
        <v>2</v>
      </c>
      <c r="D40" s="25">
        <v>2</v>
      </c>
      <c r="E40" s="25">
        <v>7</v>
      </c>
      <c r="F40" s="25">
        <f t="shared" si="0"/>
        <v>5</v>
      </c>
      <c r="G40" s="26">
        <f t="shared" si="1"/>
        <v>5</v>
      </c>
      <c r="H40" s="59" t="s">
        <v>55</v>
      </c>
      <c r="I40" s="62" t="s">
        <v>55</v>
      </c>
      <c r="J40" s="61"/>
    </row>
    <row r="41" spans="1:10" ht="18" customHeight="1">
      <c r="A41" s="58" t="s">
        <v>43</v>
      </c>
      <c r="B41" s="25">
        <v>4</v>
      </c>
      <c r="C41" s="25">
        <v>4</v>
      </c>
      <c r="D41" s="25">
        <v>5</v>
      </c>
      <c r="E41" s="25">
        <v>110</v>
      </c>
      <c r="F41" s="25">
        <f t="shared" si="0"/>
        <v>106</v>
      </c>
      <c r="G41" s="26">
        <f t="shared" si="1"/>
        <v>105</v>
      </c>
      <c r="H41" s="59" t="s">
        <v>55</v>
      </c>
      <c r="I41" s="62" t="s">
        <v>55</v>
      </c>
      <c r="J41" s="61"/>
    </row>
    <row r="42" spans="1:10" ht="18" customHeight="1">
      <c r="A42" s="58" t="s">
        <v>44</v>
      </c>
      <c r="B42" s="25">
        <v>6</v>
      </c>
      <c r="C42" s="25">
        <v>6</v>
      </c>
      <c r="D42" s="25">
        <v>12</v>
      </c>
      <c r="E42" s="25">
        <v>149</v>
      </c>
      <c r="F42" s="25">
        <f t="shared" si="0"/>
        <v>143</v>
      </c>
      <c r="G42" s="26">
        <f t="shared" si="1"/>
        <v>137</v>
      </c>
      <c r="H42" s="59" t="s">
        <v>55</v>
      </c>
      <c r="I42" s="62" t="s">
        <v>55</v>
      </c>
      <c r="J42" s="61"/>
    </row>
    <row r="43" spans="1:10" ht="18" customHeight="1">
      <c r="A43" s="58" t="s">
        <v>45</v>
      </c>
      <c r="B43" s="25">
        <v>2</v>
      </c>
      <c r="C43" s="25">
        <v>2</v>
      </c>
      <c r="D43" s="25">
        <v>0</v>
      </c>
      <c r="E43" s="25">
        <v>2</v>
      </c>
      <c r="F43" s="25">
        <f t="shared" si="0"/>
        <v>0</v>
      </c>
      <c r="G43" s="26">
        <f t="shared" si="1"/>
        <v>2</v>
      </c>
      <c r="H43" s="27">
        <f>+E43/B43*100</f>
        <v>100</v>
      </c>
      <c r="I43" s="30">
        <f>+E43/C43*100</f>
        <v>100</v>
      </c>
      <c r="J43" s="61"/>
    </row>
    <row r="44" spans="1:10" ht="18" customHeight="1">
      <c r="A44" s="58" t="s">
        <v>46</v>
      </c>
      <c r="B44" s="25">
        <v>36</v>
      </c>
      <c r="C44" s="25">
        <v>30</v>
      </c>
      <c r="D44" s="25">
        <v>37</v>
      </c>
      <c r="E44" s="25">
        <v>143</v>
      </c>
      <c r="F44" s="25">
        <f t="shared" si="0"/>
        <v>113</v>
      </c>
      <c r="G44" s="26">
        <f t="shared" si="1"/>
        <v>106</v>
      </c>
      <c r="H44" s="59" t="s">
        <v>55</v>
      </c>
      <c r="I44" s="62" t="s">
        <v>55</v>
      </c>
      <c r="J44" s="61"/>
    </row>
    <row r="45" spans="1:10" ht="18" customHeight="1">
      <c r="A45" s="58" t="s">
        <v>47</v>
      </c>
      <c r="B45" s="25">
        <v>312</v>
      </c>
      <c r="C45" s="25">
        <v>299</v>
      </c>
      <c r="D45" s="25">
        <v>724</v>
      </c>
      <c r="E45" s="25">
        <v>156</v>
      </c>
      <c r="F45" s="25">
        <f t="shared" si="0"/>
        <v>-143</v>
      </c>
      <c r="G45" s="26">
        <f t="shared" si="1"/>
        <v>-568</v>
      </c>
      <c r="H45" s="27">
        <f>+E45/B45*100</f>
        <v>50</v>
      </c>
      <c r="I45" s="30">
        <f>+E45/C45*100</f>
        <v>52.17391304347826</v>
      </c>
      <c r="J45" s="61"/>
    </row>
    <row r="46" spans="1:10" ht="18" customHeight="1">
      <c r="A46" s="58" t="s">
        <v>48</v>
      </c>
      <c r="B46" s="25">
        <v>30</v>
      </c>
      <c r="C46" s="25">
        <v>29</v>
      </c>
      <c r="D46" s="25">
        <v>77</v>
      </c>
      <c r="E46" s="25">
        <v>83</v>
      </c>
      <c r="F46" s="25">
        <f t="shared" si="0"/>
        <v>54</v>
      </c>
      <c r="G46" s="26">
        <f t="shared" si="1"/>
        <v>6</v>
      </c>
      <c r="H46" s="59" t="s">
        <v>55</v>
      </c>
      <c r="I46" s="62" t="s">
        <v>55</v>
      </c>
      <c r="J46" s="61"/>
    </row>
    <row r="47" spans="1:10" ht="18" customHeight="1">
      <c r="A47" s="58" t="s">
        <v>49</v>
      </c>
      <c r="B47" s="25">
        <v>9</v>
      </c>
      <c r="C47" s="25">
        <v>8</v>
      </c>
      <c r="D47" s="25">
        <v>28</v>
      </c>
      <c r="E47" s="25">
        <v>2</v>
      </c>
      <c r="F47" s="25">
        <f t="shared" si="0"/>
        <v>-6</v>
      </c>
      <c r="G47" s="26">
        <f t="shared" si="1"/>
        <v>-26</v>
      </c>
      <c r="H47" s="27">
        <f>+E47/B47*100</f>
        <v>22.22222222222222</v>
      </c>
      <c r="I47" s="30">
        <f>+E47/C47*100</f>
        <v>25</v>
      </c>
      <c r="J47" s="61"/>
    </row>
    <row r="48" spans="1:10" ht="18" customHeight="1">
      <c r="A48" s="58" t="s">
        <v>50</v>
      </c>
      <c r="B48" s="25">
        <v>38</v>
      </c>
      <c r="C48" s="25">
        <v>32</v>
      </c>
      <c r="D48" s="25">
        <v>141</v>
      </c>
      <c r="E48" s="25">
        <v>40</v>
      </c>
      <c r="F48" s="25">
        <f t="shared" si="0"/>
        <v>8</v>
      </c>
      <c r="G48" s="26">
        <f t="shared" si="1"/>
        <v>-101</v>
      </c>
      <c r="H48" s="27">
        <f>+E48/B48*100</f>
        <v>105.26315789473684</v>
      </c>
      <c r="I48" s="30">
        <f>+E48/C48*100</f>
        <v>125</v>
      </c>
      <c r="J48" s="61"/>
    </row>
    <row r="49" spans="1:10" ht="18" customHeight="1">
      <c r="A49" s="58" t="s">
        <v>51</v>
      </c>
      <c r="B49" s="25">
        <v>2</v>
      </c>
      <c r="C49" s="25">
        <v>2</v>
      </c>
      <c r="D49" s="25">
        <v>4</v>
      </c>
      <c r="E49" s="25">
        <v>0</v>
      </c>
      <c r="F49" s="25">
        <f t="shared" si="0"/>
        <v>-2</v>
      </c>
      <c r="G49" s="26">
        <f t="shared" si="1"/>
        <v>-4</v>
      </c>
      <c r="H49" s="27">
        <f>+E49/B49*100</f>
        <v>0</v>
      </c>
      <c r="I49" s="30">
        <f>+E49/C49*100</f>
        <v>0</v>
      </c>
      <c r="J49" s="61"/>
    </row>
    <row r="50" spans="1:10" ht="18" customHeight="1">
      <c r="A50" s="63" t="s">
        <v>52</v>
      </c>
      <c r="B50" s="64">
        <v>2349</v>
      </c>
      <c r="C50" s="64">
        <v>1990</v>
      </c>
      <c r="D50" s="64">
        <f>SUM(D14:D49)</f>
        <v>4493</v>
      </c>
      <c r="E50" s="64">
        <v>5344</v>
      </c>
      <c r="F50" s="64">
        <f t="shared" si="0"/>
        <v>3354</v>
      </c>
      <c r="G50" s="34">
        <f t="shared" si="1"/>
        <v>851</v>
      </c>
      <c r="H50" s="65" t="s">
        <v>55</v>
      </c>
      <c r="I50" s="65" t="s">
        <v>55</v>
      </c>
      <c r="J50" s="61"/>
    </row>
    <row r="51" spans="1:10" ht="18" customHeight="1">
      <c r="A51" s="63" t="s">
        <v>53</v>
      </c>
      <c r="B51" s="33">
        <v>38724</v>
      </c>
      <c r="C51" s="33">
        <v>31908</v>
      </c>
      <c r="D51" s="33">
        <v>26111</v>
      </c>
      <c r="E51" s="33">
        <v>23854</v>
      </c>
      <c r="F51" s="64">
        <f t="shared" si="0"/>
        <v>-8054</v>
      </c>
      <c r="G51" s="34">
        <f t="shared" si="1"/>
        <v>-2257</v>
      </c>
      <c r="H51" s="35">
        <f>+E51/B51*100</f>
        <v>61.60004131804566</v>
      </c>
      <c r="I51" s="35">
        <f>+E51/C51*100</f>
        <v>74.75868120847437</v>
      </c>
      <c r="J51" s="61"/>
    </row>
    <row r="52" spans="1:10" ht="18" customHeight="1">
      <c r="A52" s="63" t="s">
        <v>54</v>
      </c>
      <c r="B52" s="33">
        <v>41073</v>
      </c>
      <c r="C52" s="33">
        <v>33898</v>
      </c>
      <c r="D52" s="33">
        <v>30287</v>
      </c>
      <c r="E52" s="33">
        <f>+E50+E51</f>
        <v>29198</v>
      </c>
      <c r="F52" s="33">
        <f>+F50+F51</f>
        <v>-4700</v>
      </c>
      <c r="G52" s="34">
        <f t="shared" si="1"/>
        <v>-1089</v>
      </c>
      <c r="H52" s="46">
        <f>+E52/B52*100</f>
        <v>71.08806271760038</v>
      </c>
      <c r="I52" s="35">
        <f>+E52/C52*100</f>
        <v>86.13487521387692</v>
      </c>
      <c r="J52" s="61"/>
    </row>
    <row r="53" ht="18" customHeight="1"/>
    <row r="54" ht="18" customHeight="1">
      <c r="C54" s="66"/>
    </row>
    <row r="55" ht="15" customHeight="1"/>
  </sheetData>
  <sheetProtection/>
  <mergeCells count="11">
    <mergeCell ref="I11:I12"/>
    <mergeCell ref="H11:H12"/>
    <mergeCell ref="H10:I10"/>
    <mergeCell ref="A9:A12"/>
    <mergeCell ref="B9:I9"/>
    <mergeCell ref="B10:B12"/>
    <mergeCell ref="C10:C12"/>
    <mergeCell ref="D10:E11"/>
    <mergeCell ref="F10:G10"/>
    <mergeCell ref="F11:F12"/>
    <mergeCell ref="G11:G12"/>
  </mergeCells>
  <printOptions/>
  <pageMargins left="0.5511811023622047" right="0.4330708661417323" top="0.5905511811023623" bottom="0.6299212598425197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3"/>
  <sheetViews>
    <sheetView zoomScalePageLayoutView="0" workbookViewId="0" topLeftCell="A1">
      <selection activeCell="A22" sqref="A22"/>
    </sheetView>
  </sheetViews>
  <sheetFormatPr defaultColWidth="9.140625" defaultRowHeight="18" customHeight="1"/>
  <cols>
    <col min="1" max="1" width="26.421875" style="4" customWidth="1"/>
    <col min="2" max="2" width="13.140625" style="4" customWidth="1"/>
    <col min="3" max="3" width="19.421875" style="4" customWidth="1"/>
    <col min="4" max="4" width="11.7109375" style="4" customWidth="1"/>
    <col min="5" max="5" width="13.00390625" style="4" customWidth="1"/>
    <col min="6" max="7" width="8.8515625" style="4" customWidth="1"/>
    <col min="8" max="10" width="9.421875" style="4" customWidth="1"/>
    <col min="11" max="16384" width="9.140625" style="4" customWidth="1"/>
  </cols>
  <sheetData>
    <row r="3" spans="1:9" ht="18" customHeight="1">
      <c r="A3" s="5" t="s">
        <v>56</v>
      </c>
      <c r="B3" s="7"/>
      <c r="C3" s="7"/>
      <c r="D3" s="7"/>
      <c r="E3" s="7"/>
      <c r="F3" s="7"/>
      <c r="G3" s="8"/>
      <c r="H3" s="7"/>
      <c r="I3" s="1"/>
    </row>
    <row r="4" spans="1:9" ht="18" customHeight="1">
      <c r="A4" s="9" t="s">
        <v>57</v>
      </c>
      <c r="B4" s="7"/>
      <c r="C4" s="7"/>
      <c r="D4" s="7"/>
      <c r="E4" s="7"/>
      <c r="F4" s="7"/>
      <c r="G4" s="8"/>
      <c r="H4" s="7"/>
      <c r="I4" s="1"/>
    </row>
    <row r="5" spans="1:9" ht="18" customHeight="1">
      <c r="A5" s="7"/>
      <c r="B5" s="7"/>
      <c r="C5" s="7"/>
      <c r="D5" s="7"/>
      <c r="E5" s="7"/>
      <c r="F5" s="7"/>
      <c r="G5" s="8"/>
      <c r="H5" s="7"/>
      <c r="I5" s="1"/>
    </row>
    <row r="6" spans="1:10" ht="18" customHeight="1">
      <c r="A6" s="10"/>
      <c r="B6" s="10"/>
      <c r="C6" s="10"/>
      <c r="D6" s="10"/>
      <c r="E6" s="10"/>
      <c r="F6" s="11"/>
      <c r="G6" s="12"/>
      <c r="H6" s="13"/>
      <c r="I6" s="1"/>
      <c r="J6" s="14" t="s">
        <v>3</v>
      </c>
    </row>
    <row r="7" spans="1:10" ht="18.75" customHeight="1">
      <c r="A7" s="316" t="s">
        <v>4</v>
      </c>
      <c r="B7" s="319" t="s">
        <v>6</v>
      </c>
      <c r="C7" s="319" t="s">
        <v>58</v>
      </c>
      <c r="D7" s="322" t="s">
        <v>59</v>
      </c>
      <c r="E7" s="323"/>
      <c r="F7" s="326" t="s">
        <v>9</v>
      </c>
      <c r="G7" s="327"/>
      <c r="H7" s="298" t="s">
        <v>60</v>
      </c>
      <c r="I7" s="298" t="s">
        <v>61</v>
      </c>
      <c r="J7" s="315" t="s">
        <v>62</v>
      </c>
    </row>
    <row r="8" spans="1:10" ht="18.75" customHeight="1">
      <c r="A8" s="317"/>
      <c r="B8" s="320"/>
      <c r="C8" s="320"/>
      <c r="D8" s="324"/>
      <c r="E8" s="325"/>
      <c r="F8" s="298" t="s">
        <v>63</v>
      </c>
      <c r="G8" s="298" t="s">
        <v>12</v>
      </c>
      <c r="H8" s="314"/>
      <c r="I8" s="314"/>
      <c r="J8" s="315"/>
    </row>
    <row r="9" spans="1:10" ht="23.25" customHeight="1">
      <c r="A9" s="318"/>
      <c r="B9" s="321"/>
      <c r="C9" s="321"/>
      <c r="D9" s="43">
        <v>2011</v>
      </c>
      <c r="E9" s="43">
        <v>2012</v>
      </c>
      <c r="F9" s="299"/>
      <c r="G9" s="299"/>
      <c r="H9" s="299"/>
      <c r="I9" s="299"/>
      <c r="J9" s="315"/>
    </row>
    <row r="10" spans="1:10" ht="18" customHeight="1">
      <c r="A10" s="16" t="s">
        <v>15</v>
      </c>
      <c r="B10" s="17">
        <v>1</v>
      </c>
      <c r="C10" s="17">
        <v>2</v>
      </c>
      <c r="D10" s="17">
        <v>3</v>
      </c>
      <c r="E10" s="17">
        <v>4</v>
      </c>
      <c r="F10" s="18">
        <v>5</v>
      </c>
      <c r="G10" s="19">
        <v>6</v>
      </c>
      <c r="H10" s="17">
        <v>7</v>
      </c>
      <c r="I10" s="20">
        <v>8</v>
      </c>
      <c r="J10" s="20">
        <v>9</v>
      </c>
    </row>
    <row r="11" spans="1:10" ht="18" customHeight="1">
      <c r="A11" s="21" t="s">
        <v>16</v>
      </c>
      <c r="B11" s="22">
        <v>2594</v>
      </c>
      <c r="C11" s="23">
        <v>2162</v>
      </c>
      <c r="D11" s="22">
        <v>1938</v>
      </c>
      <c r="E11" s="24">
        <v>1829</v>
      </c>
      <c r="F11" s="25">
        <f aca="true" t="shared" si="0" ref="F11:F46">+E11-C11</f>
        <v>-333</v>
      </c>
      <c r="G11" s="26">
        <f aca="true" t="shared" si="1" ref="G11:G46">+E11-D11</f>
        <v>-109</v>
      </c>
      <c r="H11" s="27">
        <f aca="true" t="shared" si="2" ref="H11:H49">+E11/B11*100</f>
        <v>70.508866615266</v>
      </c>
      <c r="I11" s="27">
        <f aca="true" t="shared" si="3" ref="I11:I49">+E11/C11*100</f>
        <v>84.59759481961146</v>
      </c>
      <c r="J11" s="28">
        <f aca="true" t="shared" si="4" ref="J11:J51">+E11/D11*100</f>
        <v>94.37564499484004</v>
      </c>
    </row>
    <row r="12" spans="1:10" ht="18" customHeight="1">
      <c r="A12" s="21" t="s">
        <v>17</v>
      </c>
      <c r="B12" s="22">
        <v>559</v>
      </c>
      <c r="C12" s="23">
        <v>463</v>
      </c>
      <c r="D12" s="22">
        <v>405</v>
      </c>
      <c r="E12" s="29">
        <v>544</v>
      </c>
      <c r="F12" s="25">
        <f t="shared" si="0"/>
        <v>81</v>
      </c>
      <c r="G12" s="26">
        <f t="shared" si="1"/>
        <v>139</v>
      </c>
      <c r="H12" s="27">
        <f t="shared" si="2"/>
        <v>97.31663685152057</v>
      </c>
      <c r="I12" s="27">
        <f t="shared" si="3"/>
        <v>117.49460043196545</v>
      </c>
      <c r="J12" s="30">
        <f t="shared" si="4"/>
        <v>134.320987654321</v>
      </c>
    </row>
    <row r="13" spans="1:10" ht="18" customHeight="1">
      <c r="A13" s="21" t="s">
        <v>18</v>
      </c>
      <c r="B13" s="22">
        <v>253</v>
      </c>
      <c r="C13" s="23">
        <v>218</v>
      </c>
      <c r="D13" s="22">
        <v>187</v>
      </c>
      <c r="E13" s="29">
        <v>157</v>
      </c>
      <c r="F13" s="25">
        <f t="shared" si="0"/>
        <v>-61</v>
      </c>
      <c r="G13" s="26">
        <f t="shared" si="1"/>
        <v>-30</v>
      </c>
      <c r="H13" s="27">
        <f t="shared" si="2"/>
        <v>62.055335968379445</v>
      </c>
      <c r="I13" s="27">
        <f t="shared" si="3"/>
        <v>72.01834862385321</v>
      </c>
      <c r="J13" s="30">
        <f t="shared" si="4"/>
        <v>83.9572192513369</v>
      </c>
    </row>
    <row r="14" spans="1:10" ht="18" customHeight="1">
      <c r="A14" s="21" t="s">
        <v>19</v>
      </c>
      <c r="B14" s="22">
        <v>439</v>
      </c>
      <c r="C14" s="23">
        <v>382</v>
      </c>
      <c r="D14" s="22">
        <v>338</v>
      </c>
      <c r="E14" s="29">
        <v>378</v>
      </c>
      <c r="F14" s="25">
        <f t="shared" si="0"/>
        <v>-4</v>
      </c>
      <c r="G14" s="26">
        <f t="shared" si="1"/>
        <v>40</v>
      </c>
      <c r="H14" s="27">
        <f t="shared" si="2"/>
        <v>86.10478359908885</v>
      </c>
      <c r="I14" s="27">
        <f t="shared" si="3"/>
        <v>98.95287958115183</v>
      </c>
      <c r="J14" s="30">
        <f t="shared" si="4"/>
        <v>111.83431952662721</v>
      </c>
    </row>
    <row r="15" spans="1:10" ht="18" customHeight="1">
      <c r="A15" s="21" t="s">
        <v>20</v>
      </c>
      <c r="B15" s="22">
        <v>320</v>
      </c>
      <c r="C15" s="23">
        <v>283</v>
      </c>
      <c r="D15" s="22">
        <v>254</v>
      </c>
      <c r="E15" s="29">
        <v>283</v>
      </c>
      <c r="F15" s="25">
        <f t="shared" si="0"/>
        <v>0</v>
      </c>
      <c r="G15" s="26">
        <f t="shared" si="1"/>
        <v>29</v>
      </c>
      <c r="H15" s="27">
        <f t="shared" si="2"/>
        <v>88.4375</v>
      </c>
      <c r="I15" s="27">
        <f t="shared" si="3"/>
        <v>100</v>
      </c>
      <c r="J15" s="30">
        <f t="shared" si="4"/>
        <v>111.41732283464567</v>
      </c>
    </row>
    <row r="16" spans="1:10" ht="18" customHeight="1">
      <c r="A16" s="21" t="s">
        <v>21</v>
      </c>
      <c r="B16" s="22">
        <v>482</v>
      </c>
      <c r="C16" s="23">
        <v>410</v>
      </c>
      <c r="D16" s="22">
        <v>364</v>
      </c>
      <c r="E16" s="29">
        <v>426</v>
      </c>
      <c r="F16" s="25">
        <f t="shared" si="0"/>
        <v>16</v>
      </c>
      <c r="G16" s="26">
        <f t="shared" si="1"/>
        <v>62</v>
      </c>
      <c r="H16" s="27">
        <f t="shared" si="2"/>
        <v>88.38174273858921</v>
      </c>
      <c r="I16" s="27">
        <f t="shared" si="3"/>
        <v>103.90243902439025</v>
      </c>
      <c r="J16" s="30">
        <f t="shared" si="4"/>
        <v>117.03296703296704</v>
      </c>
    </row>
    <row r="17" spans="1:10" ht="18" customHeight="1">
      <c r="A17" s="21" t="s">
        <v>22</v>
      </c>
      <c r="B17" s="22">
        <v>691</v>
      </c>
      <c r="C17" s="23">
        <v>542</v>
      </c>
      <c r="D17" s="22">
        <v>488</v>
      </c>
      <c r="E17" s="29">
        <v>486</v>
      </c>
      <c r="F17" s="25">
        <f t="shared" si="0"/>
        <v>-56</v>
      </c>
      <c r="G17" s="26">
        <f t="shared" si="1"/>
        <v>-2</v>
      </c>
      <c r="H17" s="27">
        <f t="shared" si="2"/>
        <v>70.33285094066571</v>
      </c>
      <c r="I17" s="27">
        <f t="shared" si="3"/>
        <v>89.66789667896678</v>
      </c>
      <c r="J17" s="30">
        <f t="shared" si="4"/>
        <v>99.59016393442623</v>
      </c>
    </row>
    <row r="18" spans="1:10" ht="18" customHeight="1">
      <c r="A18" s="21" t="s">
        <v>23</v>
      </c>
      <c r="B18" s="22">
        <v>2057</v>
      </c>
      <c r="C18" s="23">
        <v>1743</v>
      </c>
      <c r="D18" s="22">
        <v>1569</v>
      </c>
      <c r="E18" s="29">
        <v>1303</v>
      </c>
      <c r="F18" s="25">
        <f t="shared" si="0"/>
        <v>-440</v>
      </c>
      <c r="G18" s="26">
        <f t="shared" si="1"/>
        <v>-266</v>
      </c>
      <c r="H18" s="27">
        <f t="shared" si="2"/>
        <v>63.344676713660675</v>
      </c>
      <c r="I18" s="27">
        <f t="shared" si="3"/>
        <v>74.75616752725186</v>
      </c>
      <c r="J18" s="30">
        <f t="shared" si="4"/>
        <v>83.04652644996813</v>
      </c>
    </row>
    <row r="19" spans="1:10" ht="18" customHeight="1">
      <c r="A19" s="21" t="s">
        <v>24</v>
      </c>
      <c r="B19" s="22">
        <v>490</v>
      </c>
      <c r="C19" s="23">
        <v>414</v>
      </c>
      <c r="D19" s="22">
        <v>377</v>
      </c>
      <c r="E19" s="29">
        <v>340</v>
      </c>
      <c r="F19" s="25">
        <f t="shared" si="0"/>
        <v>-74</v>
      </c>
      <c r="G19" s="26">
        <f t="shared" si="1"/>
        <v>-37</v>
      </c>
      <c r="H19" s="27">
        <f t="shared" si="2"/>
        <v>69.38775510204081</v>
      </c>
      <c r="I19" s="27">
        <f t="shared" si="3"/>
        <v>82.1256038647343</v>
      </c>
      <c r="J19" s="30">
        <f t="shared" si="4"/>
        <v>90.18567639257294</v>
      </c>
    </row>
    <row r="20" spans="1:10" ht="18" customHeight="1">
      <c r="A20" s="21" t="s">
        <v>25</v>
      </c>
      <c r="B20" s="22">
        <v>113</v>
      </c>
      <c r="C20" s="23">
        <v>97</v>
      </c>
      <c r="D20" s="22">
        <v>81</v>
      </c>
      <c r="E20" s="29">
        <v>143</v>
      </c>
      <c r="F20" s="25">
        <f t="shared" si="0"/>
        <v>46</v>
      </c>
      <c r="G20" s="26">
        <f t="shared" si="1"/>
        <v>62</v>
      </c>
      <c r="H20" s="27">
        <f t="shared" si="2"/>
        <v>126.54867256637168</v>
      </c>
      <c r="I20" s="27">
        <f t="shared" si="3"/>
        <v>147.42268041237114</v>
      </c>
      <c r="J20" s="30">
        <f t="shared" si="4"/>
        <v>176.54320987654322</v>
      </c>
    </row>
    <row r="21" spans="1:10" ht="18" customHeight="1">
      <c r="A21" s="21" t="s">
        <v>26</v>
      </c>
      <c r="B21" s="22">
        <v>289</v>
      </c>
      <c r="C21" s="23">
        <v>245</v>
      </c>
      <c r="D21" s="22">
        <v>214</v>
      </c>
      <c r="E21" s="29">
        <v>258</v>
      </c>
      <c r="F21" s="25">
        <f t="shared" si="0"/>
        <v>13</v>
      </c>
      <c r="G21" s="26">
        <f t="shared" si="1"/>
        <v>44</v>
      </c>
      <c r="H21" s="27">
        <f t="shared" si="2"/>
        <v>89.27335640138409</v>
      </c>
      <c r="I21" s="27">
        <f t="shared" si="3"/>
        <v>105.3061224489796</v>
      </c>
      <c r="J21" s="30">
        <f t="shared" si="4"/>
        <v>120.56074766355141</v>
      </c>
    </row>
    <row r="22" spans="1:10" ht="18" customHeight="1">
      <c r="A22" s="21" t="s">
        <v>27</v>
      </c>
      <c r="B22" s="22">
        <v>140</v>
      </c>
      <c r="C22" s="23">
        <v>113</v>
      </c>
      <c r="D22" s="22">
        <v>99</v>
      </c>
      <c r="E22" s="29">
        <v>122</v>
      </c>
      <c r="F22" s="25">
        <f t="shared" si="0"/>
        <v>9</v>
      </c>
      <c r="G22" s="26">
        <f t="shared" si="1"/>
        <v>23</v>
      </c>
      <c r="H22" s="27">
        <f t="shared" si="2"/>
        <v>87.14285714285714</v>
      </c>
      <c r="I22" s="27">
        <f t="shared" si="3"/>
        <v>107.9646017699115</v>
      </c>
      <c r="J22" s="30">
        <f t="shared" si="4"/>
        <v>123.23232323232322</v>
      </c>
    </row>
    <row r="23" spans="1:10" ht="18" customHeight="1">
      <c r="A23" s="21" t="s">
        <v>28</v>
      </c>
      <c r="B23" s="22">
        <v>528</v>
      </c>
      <c r="C23" s="23">
        <v>442</v>
      </c>
      <c r="D23" s="22">
        <v>393</v>
      </c>
      <c r="E23" s="29">
        <v>314</v>
      </c>
      <c r="F23" s="25">
        <f t="shared" si="0"/>
        <v>-128</v>
      </c>
      <c r="G23" s="26">
        <f t="shared" si="1"/>
        <v>-79</v>
      </c>
      <c r="H23" s="27">
        <f t="shared" si="2"/>
        <v>59.46969696969697</v>
      </c>
      <c r="I23" s="27">
        <f t="shared" si="3"/>
        <v>71.04072398190046</v>
      </c>
      <c r="J23" s="30">
        <f t="shared" si="4"/>
        <v>79.89821882951654</v>
      </c>
    </row>
    <row r="24" spans="1:10" ht="18" customHeight="1">
      <c r="A24" s="21" t="s">
        <v>29</v>
      </c>
      <c r="B24" s="22">
        <v>850</v>
      </c>
      <c r="C24" s="23">
        <v>652</v>
      </c>
      <c r="D24" s="22">
        <v>568</v>
      </c>
      <c r="E24" s="29">
        <v>767</v>
      </c>
      <c r="F24" s="25">
        <f t="shared" si="0"/>
        <v>115</v>
      </c>
      <c r="G24" s="26">
        <f t="shared" si="1"/>
        <v>199</v>
      </c>
      <c r="H24" s="27">
        <f t="shared" si="2"/>
        <v>90.23529411764706</v>
      </c>
      <c r="I24" s="27">
        <f t="shared" si="3"/>
        <v>117.63803680981594</v>
      </c>
      <c r="J24" s="30">
        <f t="shared" si="4"/>
        <v>135.03521126760563</v>
      </c>
    </row>
    <row r="25" spans="1:10" ht="18" customHeight="1">
      <c r="A25" s="21" t="s">
        <v>30</v>
      </c>
      <c r="B25" s="22">
        <v>216</v>
      </c>
      <c r="C25" s="23">
        <v>176</v>
      </c>
      <c r="D25" s="22">
        <v>152</v>
      </c>
      <c r="E25" s="29">
        <v>228</v>
      </c>
      <c r="F25" s="25">
        <f t="shared" si="0"/>
        <v>52</v>
      </c>
      <c r="G25" s="26">
        <f t="shared" si="1"/>
        <v>76</v>
      </c>
      <c r="H25" s="27">
        <f t="shared" si="2"/>
        <v>105.55555555555556</v>
      </c>
      <c r="I25" s="27">
        <f t="shared" si="3"/>
        <v>129.54545454545453</v>
      </c>
      <c r="J25" s="30">
        <f t="shared" si="4"/>
        <v>150</v>
      </c>
    </row>
    <row r="26" spans="1:10" ht="18" customHeight="1">
      <c r="A26" s="21" t="s">
        <v>31</v>
      </c>
      <c r="B26" s="22">
        <v>291</v>
      </c>
      <c r="C26" s="23">
        <v>244</v>
      </c>
      <c r="D26" s="22">
        <v>214</v>
      </c>
      <c r="E26" s="29">
        <v>136</v>
      </c>
      <c r="F26" s="25">
        <f t="shared" si="0"/>
        <v>-108</v>
      </c>
      <c r="G26" s="26">
        <f t="shared" si="1"/>
        <v>-78</v>
      </c>
      <c r="H26" s="27">
        <f t="shared" si="2"/>
        <v>46.735395189003434</v>
      </c>
      <c r="I26" s="27">
        <f t="shared" si="3"/>
        <v>55.73770491803278</v>
      </c>
      <c r="J26" s="30">
        <f t="shared" si="4"/>
        <v>63.55140186915887</v>
      </c>
    </row>
    <row r="27" spans="1:10" ht="18" customHeight="1">
      <c r="A27" s="21" t="s">
        <v>32</v>
      </c>
      <c r="B27" s="22">
        <v>465</v>
      </c>
      <c r="C27" s="23">
        <v>389</v>
      </c>
      <c r="D27" s="22">
        <v>343</v>
      </c>
      <c r="E27" s="29">
        <v>401</v>
      </c>
      <c r="F27" s="25">
        <f t="shared" si="0"/>
        <v>12</v>
      </c>
      <c r="G27" s="26">
        <f t="shared" si="1"/>
        <v>58</v>
      </c>
      <c r="H27" s="27">
        <f t="shared" si="2"/>
        <v>86.23655913978494</v>
      </c>
      <c r="I27" s="27">
        <f t="shared" si="3"/>
        <v>103.08483290488432</v>
      </c>
      <c r="J27" s="30">
        <f t="shared" si="4"/>
        <v>116.90962099125363</v>
      </c>
    </row>
    <row r="28" spans="1:10" ht="18" customHeight="1">
      <c r="A28" s="21" t="s">
        <v>33</v>
      </c>
      <c r="B28" s="22">
        <v>393</v>
      </c>
      <c r="C28" s="23">
        <v>313</v>
      </c>
      <c r="D28" s="22">
        <v>278</v>
      </c>
      <c r="E28" s="29">
        <v>325</v>
      </c>
      <c r="F28" s="25">
        <f t="shared" si="0"/>
        <v>12</v>
      </c>
      <c r="G28" s="26">
        <f t="shared" si="1"/>
        <v>47</v>
      </c>
      <c r="H28" s="27">
        <f t="shared" si="2"/>
        <v>82.69720101781171</v>
      </c>
      <c r="I28" s="27">
        <f t="shared" si="3"/>
        <v>103.8338658146965</v>
      </c>
      <c r="J28" s="30">
        <f t="shared" si="4"/>
        <v>116.90647482014388</v>
      </c>
    </row>
    <row r="29" spans="1:10" ht="18" customHeight="1">
      <c r="A29" s="21" t="s">
        <v>34</v>
      </c>
      <c r="B29" s="22">
        <v>848</v>
      </c>
      <c r="C29" s="23">
        <v>723</v>
      </c>
      <c r="D29" s="22">
        <v>679</v>
      </c>
      <c r="E29" s="29">
        <v>884</v>
      </c>
      <c r="F29" s="25">
        <f t="shared" si="0"/>
        <v>161</v>
      </c>
      <c r="G29" s="26">
        <f t="shared" si="1"/>
        <v>205</v>
      </c>
      <c r="H29" s="27">
        <f t="shared" si="2"/>
        <v>104.24528301886792</v>
      </c>
      <c r="I29" s="27">
        <f t="shared" si="3"/>
        <v>122.26832641770402</v>
      </c>
      <c r="J29" s="30">
        <f t="shared" si="4"/>
        <v>130.19145802650957</v>
      </c>
    </row>
    <row r="30" spans="1:10" ht="18" customHeight="1">
      <c r="A30" s="21" t="s">
        <v>35</v>
      </c>
      <c r="B30" s="22">
        <v>935</v>
      </c>
      <c r="C30" s="23">
        <v>768</v>
      </c>
      <c r="D30" s="22">
        <v>680</v>
      </c>
      <c r="E30" s="29">
        <v>595</v>
      </c>
      <c r="F30" s="25">
        <f t="shared" si="0"/>
        <v>-173</v>
      </c>
      <c r="G30" s="26">
        <f t="shared" si="1"/>
        <v>-85</v>
      </c>
      <c r="H30" s="27">
        <f t="shared" si="2"/>
        <v>63.63636363636363</v>
      </c>
      <c r="I30" s="27">
        <f t="shared" si="3"/>
        <v>77.47395833333334</v>
      </c>
      <c r="J30" s="30">
        <f t="shared" si="4"/>
        <v>87.5</v>
      </c>
    </row>
    <row r="31" spans="1:10" ht="18" customHeight="1">
      <c r="A31" s="21" t="s">
        <v>36</v>
      </c>
      <c r="B31" s="22">
        <v>146</v>
      </c>
      <c r="C31" s="23">
        <v>130</v>
      </c>
      <c r="D31" s="22">
        <v>108</v>
      </c>
      <c r="E31" s="29">
        <v>77</v>
      </c>
      <c r="F31" s="25">
        <f t="shared" si="0"/>
        <v>-53</v>
      </c>
      <c r="G31" s="26">
        <f t="shared" si="1"/>
        <v>-31</v>
      </c>
      <c r="H31" s="27">
        <f t="shared" si="2"/>
        <v>52.73972602739726</v>
      </c>
      <c r="I31" s="27">
        <f t="shared" si="3"/>
        <v>59.23076923076923</v>
      </c>
      <c r="J31" s="30">
        <f t="shared" si="4"/>
        <v>71.29629629629629</v>
      </c>
    </row>
    <row r="32" spans="1:10" ht="18" customHeight="1">
      <c r="A32" s="21" t="s">
        <v>37</v>
      </c>
      <c r="B32" s="22">
        <v>292</v>
      </c>
      <c r="C32" s="23">
        <v>242</v>
      </c>
      <c r="D32" s="22">
        <v>227</v>
      </c>
      <c r="E32" s="29">
        <v>376</v>
      </c>
      <c r="F32" s="25">
        <f t="shared" si="0"/>
        <v>134</v>
      </c>
      <c r="G32" s="26">
        <f t="shared" si="1"/>
        <v>149</v>
      </c>
      <c r="H32" s="27">
        <f t="shared" si="2"/>
        <v>128.76712328767124</v>
      </c>
      <c r="I32" s="27">
        <f t="shared" si="3"/>
        <v>155.37190082644628</v>
      </c>
      <c r="J32" s="30">
        <f t="shared" si="4"/>
        <v>165.63876651982378</v>
      </c>
    </row>
    <row r="33" spans="1:10" ht="18" customHeight="1">
      <c r="A33" s="21" t="s">
        <v>38</v>
      </c>
      <c r="B33" s="22">
        <v>337</v>
      </c>
      <c r="C33" s="23">
        <v>283</v>
      </c>
      <c r="D33" s="22">
        <v>250</v>
      </c>
      <c r="E33" s="29">
        <v>193</v>
      </c>
      <c r="F33" s="25">
        <f t="shared" si="0"/>
        <v>-90</v>
      </c>
      <c r="G33" s="26">
        <f t="shared" si="1"/>
        <v>-57</v>
      </c>
      <c r="H33" s="27">
        <f t="shared" si="2"/>
        <v>57.27002967359051</v>
      </c>
      <c r="I33" s="27">
        <f t="shared" si="3"/>
        <v>68.19787985865725</v>
      </c>
      <c r="J33" s="30">
        <f t="shared" si="4"/>
        <v>77.2</v>
      </c>
    </row>
    <row r="34" spans="1:10" ht="18" customHeight="1">
      <c r="A34" s="21" t="s">
        <v>39</v>
      </c>
      <c r="B34" s="22">
        <v>390</v>
      </c>
      <c r="C34" s="23">
        <v>319</v>
      </c>
      <c r="D34" s="22">
        <v>280</v>
      </c>
      <c r="E34" s="29">
        <v>272</v>
      </c>
      <c r="F34" s="25">
        <f t="shared" si="0"/>
        <v>-47</v>
      </c>
      <c r="G34" s="26">
        <f t="shared" si="1"/>
        <v>-8</v>
      </c>
      <c r="H34" s="27">
        <f t="shared" si="2"/>
        <v>69.74358974358974</v>
      </c>
      <c r="I34" s="27">
        <f t="shared" si="3"/>
        <v>85.26645768025078</v>
      </c>
      <c r="J34" s="30">
        <f t="shared" si="4"/>
        <v>97.14285714285714</v>
      </c>
    </row>
    <row r="35" spans="1:10" ht="18" customHeight="1">
      <c r="A35" s="21" t="s">
        <v>40</v>
      </c>
      <c r="B35" s="22">
        <v>597</v>
      </c>
      <c r="C35" s="23">
        <v>472</v>
      </c>
      <c r="D35" s="22">
        <v>462</v>
      </c>
      <c r="E35" s="29">
        <v>456</v>
      </c>
      <c r="F35" s="25">
        <f t="shared" si="0"/>
        <v>-16</v>
      </c>
      <c r="G35" s="26">
        <f t="shared" si="1"/>
        <v>-6</v>
      </c>
      <c r="H35" s="27">
        <f t="shared" si="2"/>
        <v>76.38190954773869</v>
      </c>
      <c r="I35" s="27">
        <f t="shared" si="3"/>
        <v>96.61016949152543</v>
      </c>
      <c r="J35" s="30">
        <f t="shared" si="4"/>
        <v>98.7012987012987</v>
      </c>
    </row>
    <row r="36" spans="1:10" ht="18" customHeight="1">
      <c r="A36" s="21" t="s">
        <v>41</v>
      </c>
      <c r="B36" s="22">
        <v>197</v>
      </c>
      <c r="C36" s="23">
        <v>175</v>
      </c>
      <c r="D36" s="22">
        <v>150</v>
      </c>
      <c r="E36" s="29">
        <v>170</v>
      </c>
      <c r="F36" s="25">
        <f t="shared" si="0"/>
        <v>-5</v>
      </c>
      <c r="G36" s="26">
        <f t="shared" si="1"/>
        <v>20</v>
      </c>
      <c r="H36" s="27">
        <f t="shared" si="2"/>
        <v>86.29441624365482</v>
      </c>
      <c r="I36" s="27">
        <f t="shared" si="3"/>
        <v>97.14285714285714</v>
      </c>
      <c r="J36" s="30">
        <f t="shared" si="4"/>
        <v>113.33333333333333</v>
      </c>
    </row>
    <row r="37" spans="1:10" ht="18" customHeight="1">
      <c r="A37" s="21" t="s">
        <v>64</v>
      </c>
      <c r="B37" s="22">
        <v>726</v>
      </c>
      <c r="C37" s="23">
        <v>619</v>
      </c>
      <c r="D37" s="22">
        <v>629</v>
      </c>
      <c r="E37" s="29">
        <v>539</v>
      </c>
      <c r="F37" s="25">
        <f t="shared" si="0"/>
        <v>-80</v>
      </c>
      <c r="G37" s="26">
        <f t="shared" si="1"/>
        <v>-90</v>
      </c>
      <c r="H37" s="27">
        <f t="shared" si="2"/>
        <v>74.24242424242425</v>
      </c>
      <c r="I37" s="27">
        <f t="shared" si="3"/>
        <v>87.07592891760905</v>
      </c>
      <c r="J37" s="30">
        <f t="shared" si="4"/>
        <v>85.69157392686805</v>
      </c>
    </row>
    <row r="38" spans="1:10" ht="18" customHeight="1">
      <c r="A38" s="21" t="s">
        <v>43</v>
      </c>
      <c r="B38" s="22">
        <v>648</v>
      </c>
      <c r="C38" s="23">
        <v>511</v>
      </c>
      <c r="D38" s="22">
        <v>453</v>
      </c>
      <c r="E38" s="29">
        <v>576</v>
      </c>
      <c r="F38" s="25">
        <f t="shared" si="0"/>
        <v>65</v>
      </c>
      <c r="G38" s="26">
        <f t="shared" si="1"/>
        <v>123</v>
      </c>
      <c r="H38" s="27">
        <f t="shared" si="2"/>
        <v>88.88888888888889</v>
      </c>
      <c r="I38" s="27">
        <f t="shared" si="3"/>
        <v>112.72015655577299</v>
      </c>
      <c r="J38" s="30">
        <f t="shared" si="4"/>
        <v>127.15231788079471</v>
      </c>
    </row>
    <row r="39" spans="1:10" ht="18" customHeight="1">
      <c r="A39" s="21" t="s">
        <v>44</v>
      </c>
      <c r="B39" s="22">
        <v>88</v>
      </c>
      <c r="C39" s="23">
        <v>66</v>
      </c>
      <c r="D39" s="22">
        <v>54</v>
      </c>
      <c r="E39" s="29">
        <v>41</v>
      </c>
      <c r="F39" s="25">
        <f t="shared" si="0"/>
        <v>-25</v>
      </c>
      <c r="G39" s="26">
        <f t="shared" si="1"/>
        <v>-13</v>
      </c>
      <c r="H39" s="27">
        <f t="shared" si="2"/>
        <v>46.590909090909086</v>
      </c>
      <c r="I39" s="27">
        <f t="shared" si="3"/>
        <v>62.121212121212125</v>
      </c>
      <c r="J39" s="30">
        <f t="shared" si="4"/>
        <v>75.92592592592592</v>
      </c>
    </row>
    <row r="40" spans="1:10" ht="18" customHeight="1">
      <c r="A40" s="21" t="s">
        <v>45</v>
      </c>
      <c r="B40" s="22">
        <v>352</v>
      </c>
      <c r="C40" s="23">
        <v>308</v>
      </c>
      <c r="D40" s="22">
        <v>279</v>
      </c>
      <c r="E40" s="29">
        <v>145</v>
      </c>
      <c r="F40" s="25">
        <f t="shared" si="0"/>
        <v>-163</v>
      </c>
      <c r="G40" s="26">
        <f t="shared" si="1"/>
        <v>-134</v>
      </c>
      <c r="H40" s="27">
        <f t="shared" si="2"/>
        <v>41.19318181818182</v>
      </c>
      <c r="I40" s="27">
        <f t="shared" si="3"/>
        <v>47.07792207792208</v>
      </c>
      <c r="J40" s="30">
        <f t="shared" si="4"/>
        <v>51.971326164874554</v>
      </c>
    </row>
    <row r="41" spans="1:10" ht="18" customHeight="1">
      <c r="A41" s="21" t="s">
        <v>46</v>
      </c>
      <c r="B41" s="22">
        <v>334</v>
      </c>
      <c r="C41" s="23">
        <v>291</v>
      </c>
      <c r="D41" s="22">
        <v>260</v>
      </c>
      <c r="E41" s="29">
        <v>141</v>
      </c>
      <c r="F41" s="25">
        <f t="shared" si="0"/>
        <v>-150</v>
      </c>
      <c r="G41" s="26">
        <f t="shared" si="1"/>
        <v>-119</v>
      </c>
      <c r="H41" s="27">
        <f t="shared" si="2"/>
        <v>42.21556886227545</v>
      </c>
      <c r="I41" s="27">
        <f t="shared" si="3"/>
        <v>48.45360824742268</v>
      </c>
      <c r="J41" s="30">
        <f t="shared" si="4"/>
        <v>54.230769230769226</v>
      </c>
    </row>
    <row r="42" spans="1:10" ht="18" customHeight="1">
      <c r="A42" s="21" t="s">
        <v>47</v>
      </c>
      <c r="B42" s="22">
        <v>1965</v>
      </c>
      <c r="C42" s="23">
        <v>1644</v>
      </c>
      <c r="D42" s="22">
        <v>1372</v>
      </c>
      <c r="E42" s="29">
        <v>1205</v>
      </c>
      <c r="F42" s="25">
        <f t="shared" si="0"/>
        <v>-439</v>
      </c>
      <c r="G42" s="26">
        <f t="shared" si="1"/>
        <v>-167</v>
      </c>
      <c r="H42" s="27">
        <f t="shared" si="2"/>
        <v>61.32315521628499</v>
      </c>
      <c r="I42" s="27">
        <f t="shared" si="3"/>
        <v>73.29683698296837</v>
      </c>
      <c r="J42" s="30">
        <f t="shared" si="4"/>
        <v>87.82798833819243</v>
      </c>
    </row>
    <row r="43" spans="1:10" ht="18" customHeight="1">
      <c r="A43" s="21" t="s">
        <v>48</v>
      </c>
      <c r="B43" s="22">
        <v>648</v>
      </c>
      <c r="C43" s="23">
        <v>562</v>
      </c>
      <c r="D43" s="22">
        <v>491</v>
      </c>
      <c r="E43" s="29">
        <v>777</v>
      </c>
      <c r="F43" s="25">
        <f t="shared" si="0"/>
        <v>215</v>
      </c>
      <c r="G43" s="26">
        <f t="shared" si="1"/>
        <v>286</v>
      </c>
      <c r="H43" s="27">
        <f t="shared" si="2"/>
        <v>119.90740740740742</v>
      </c>
      <c r="I43" s="27">
        <f t="shared" si="3"/>
        <v>138.25622775800713</v>
      </c>
      <c r="J43" s="30">
        <f t="shared" si="4"/>
        <v>158.24847250509166</v>
      </c>
    </row>
    <row r="44" spans="1:10" ht="18" customHeight="1">
      <c r="A44" s="21" t="s">
        <v>49</v>
      </c>
      <c r="B44" s="22">
        <v>559</v>
      </c>
      <c r="C44" s="23">
        <v>488</v>
      </c>
      <c r="D44" s="22">
        <v>418</v>
      </c>
      <c r="E44" s="29">
        <v>324</v>
      </c>
      <c r="F44" s="25">
        <f t="shared" si="0"/>
        <v>-164</v>
      </c>
      <c r="G44" s="26">
        <f t="shared" si="1"/>
        <v>-94</v>
      </c>
      <c r="H44" s="27">
        <f t="shared" si="2"/>
        <v>57.960644007155636</v>
      </c>
      <c r="I44" s="27">
        <f t="shared" si="3"/>
        <v>66.39344262295081</v>
      </c>
      <c r="J44" s="30">
        <f t="shared" si="4"/>
        <v>77.51196172248804</v>
      </c>
    </row>
    <row r="45" spans="1:10" ht="18" customHeight="1">
      <c r="A45" s="21" t="s">
        <v>50</v>
      </c>
      <c r="B45" s="22">
        <v>702</v>
      </c>
      <c r="C45" s="23">
        <v>609</v>
      </c>
      <c r="D45" s="22">
        <v>551</v>
      </c>
      <c r="E45" s="29">
        <v>391</v>
      </c>
      <c r="F45" s="25">
        <f t="shared" si="0"/>
        <v>-218</v>
      </c>
      <c r="G45" s="26">
        <f t="shared" si="1"/>
        <v>-160</v>
      </c>
      <c r="H45" s="27">
        <f t="shared" si="2"/>
        <v>55.698005698005694</v>
      </c>
      <c r="I45" s="27">
        <f t="shared" si="3"/>
        <v>64.20361247947454</v>
      </c>
      <c r="J45" s="30">
        <f t="shared" si="4"/>
        <v>70.96188747731398</v>
      </c>
    </row>
    <row r="46" spans="1:10" ht="18" customHeight="1">
      <c r="A46" s="21" t="s">
        <v>51</v>
      </c>
      <c r="B46" s="22">
        <v>191</v>
      </c>
      <c r="C46" s="23">
        <v>149</v>
      </c>
      <c r="D46" s="22">
        <v>124</v>
      </c>
      <c r="E46" s="29">
        <v>125</v>
      </c>
      <c r="F46" s="25">
        <f t="shared" si="0"/>
        <v>-24</v>
      </c>
      <c r="G46" s="26">
        <f t="shared" si="1"/>
        <v>1</v>
      </c>
      <c r="H46" s="27">
        <f t="shared" si="2"/>
        <v>65.44502617801047</v>
      </c>
      <c r="I46" s="27">
        <f t="shared" si="3"/>
        <v>83.89261744966443</v>
      </c>
      <c r="J46" s="30">
        <f t="shared" si="4"/>
        <v>100.80645161290323</v>
      </c>
    </row>
    <row r="47" spans="1:10" ht="18" customHeight="1">
      <c r="A47" s="31" t="s">
        <v>52</v>
      </c>
      <c r="B47" s="32">
        <v>21125</v>
      </c>
      <c r="C47" s="32">
        <v>17647</v>
      </c>
      <c r="D47" s="32">
        <v>15729</v>
      </c>
      <c r="E47" s="32">
        <v>15727</v>
      </c>
      <c r="F47" s="32">
        <f>SUM(F11:F46)</f>
        <v>-1920</v>
      </c>
      <c r="G47" s="32">
        <f>SUM(G11:G46)</f>
        <v>-2</v>
      </c>
      <c r="H47" s="35">
        <f t="shared" si="2"/>
        <v>74.4473372781065</v>
      </c>
      <c r="I47" s="35">
        <f t="shared" si="3"/>
        <v>89.11996373321244</v>
      </c>
      <c r="J47" s="35">
        <f t="shared" si="4"/>
        <v>99.98728463347956</v>
      </c>
    </row>
    <row r="48" spans="1:10" ht="18" customHeight="1">
      <c r="A48" s="36" t="s">
        <v>65</v>
      </c>
      <c r="B48" s="37">
        <v>24226</v>
      </c>
      <c r="C48" s="37">
        <v>20182</v>
      </c>
      <c r="D48" s="37">
        <v>18592</v>
      </c>
      <c r="E48" s="37">
        <v>18877</v>
      </c>
      <c r="F48" s="33">
        <f>+E48-C48</f>
        <v>-1305</v>
      </c>
      <c r="G48" s="34">
        <f>+E48-D48</f>
        <v>285</v>
      </c>
      <c r="H48" s="35">
        <f t="shared" si="2"/>
        <v>77.92041608189548</v>
      </c>
      <c r="I48" s="35">
        <f t="shared" si="3"/>
        <v>93.53384203745912</v>
      </c>
      <c r="J48" s="30">
        <f t="shared" si="4"/>
        <v>101.532917383821</v>
      </c>
    </row>
    <row r="49" spans="1:10" ht="18" customHeight="1">
      <c r="A49" s="36" t="s">
        <v>66</v>
      </c>
      <c r="B49" s="37">
        <v>2325</v>
      </c>
      <c r="C49" s="37">
        <v>1942</v>
      </c>
      <c r="D49" s="37">
        <v>1854</v>
      </c>
      <c r="E49" s="37">
        <v>1912</v>
      </c>
      <c r="F49" s="25">
        <f>+E49-C49</f>
        <v>-30</v>
      </c>
      <c r="G49" s="26">
        <f>+E49-D49</f>
        <v>58</v>
      </c>
      <c r="H49" s="27">
        <f t="shared" si="2"/>
        <v>82.23655913978494</v>
      </c>
      <c r="I49" s="27">
        <f t="shared" si="3"/>
        <v>98.4552008238929</v>
      </c>
      <c r="J49" s="35">
        <f t="shared" si="4"/>
        <v>103.12837108953615</v>
      </c>
    </row>
    <row r="50" spans="1:10" ht="18" customHeight="1">
      <c r="A50" s="36" t="s">
        <v>67</v>
      </c>
      <c r="B50" s="40">
        <v>0</v>
      </c>
      <c r="C50" s="40">
        <v>0</v>
      </c>
      <c r="D50" s="40">
        <v>-101</v>
      </c>
      <c r="E50" s="40">
        <v>-108</v>
      </c>
      <c r="F50" s="33">
        <f>+E50-C50</f>
        <v>-108</v>
      </c>
      <c r="G50" s="34">
        <f>+E50-D50</f>
        <v>-7</v>
      </c>
      <c r="H50" s="44" t="s">
        <v>55</v>
      </c>
      <c r="I50" s="44" t="s">
        <v>55</v>
      </c>
      <c r="J50" s="35">
        <f t="shared" si="4"/>
        <v>106.93069306930694</v>
      </c>
    </row>
    <row r="51" spans="1:10" ht="18" customHeight="1">
      <c r="A51" s="39" t="s">
        <v>68</v>
      </c>
      <c r="B51" s="45">
        <f>SUM(B47:B50)</f>
        <v>47676</v>
      </c>
      <c r="C51" s="45">
        <f>SUM(C47:C50)</f>
        <v>39771</v>
      </c>
      <c r="D51" s="45">
        <v>36074</v>
      </c>
      <c r="E51" s="45">
        <f>SUM(E47:E50)</f>
        <v>36408</v>
      </c>
      <c r="F51" s="33">
        <f>+E51-C51</f>
        <v>-3363</v>
      </c>
      <c r="G51" s="34">
        <f>+E51-D51</f>
        <v>334</v>
      </c>
      <c r="H51" s="35">
        <f>+E51/B51*100</f>
        <v>76.3654669015857</v>
      </c>
      <c r="I51" s="46">
        <f>+E51/C51*100</f>
        <v>91.54408991476201</v>
      </c>
      <c r="J51" s="35">
        <f t="shared" si="4"/>
        <v>100.92587459111826</v>
      </c>
    </row>
    <row r="53" spans="3:4" ht="18" customHeight="1">
      <c r="C53" s="24"/>
      <c r="D53" s="24"/>
    </row>
  </sheetData>
  <sheetProtection/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rintOptions/>
  <pageMargins left="0.4330708661417323" right="0.1968503937007874" top="0.58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PageLayoutView="0" workbookViewId="0" topLeftCell="A1">
      <selection activeCell="A22" sqref="A22"/>
    </sheetView>
  </sheetViews>
  <sheetFormatPr defaultColWidth="8.00390625" defaultRowHeight="15"/>
  <cols>
    <col min="1" max="1" width="22.421875" style="1" customWidth="1"/>
    <col min="2" max="2" width="14.57421875" style="1" customWidth="1"/>
    <col min="3" max="3" width="19.421875" style="1" customWidth="1"/>
    <col min="4" max="5" width="13.7109375" style="1" customWidth="1"/>
    <col min="6" max="6" width="10.57421875" style="1" customWidth="1"/>
    <col min="7" max="7" width="10.57421875" style="2" customWidth="1"/>
    <col min="8" max="8" width="10.57421875" style="13" customWidth="1"/>
    <col min="9" max="9" width="10.57421875" style="1" customWidth="1"/>
    <col min="10" max="10" width="11.28125" style="4" customWidth="1"/>
    <col min="11" max="16384" width="8.00390625" style="1" customWidth="1"/>
  </cols>
  <sheetData>
    <row r="1" ht="15">
      <c r="H1" s="3"/>
    </row>
    <row r="3" ht="15">
      <c r="H3" s="3"/>
    </row>
    <row r="4" spans="2:10" ht="15">
      <c r="B4" s="5"/>
      <c r="C4" s="5"/>
      <c r="D4" s="5"/>
      <c r="E4" s="5"/>
      <c r="F4" s="5"/>
      <c r="G4" s="6"/>
      <c r="H4" s="5"/>
      <c r="J4" s="3"/>
    </row>
    <row r="5" spans="1:8" ht="15">
      <c r="A5" s="328"/>
      <c r="B5" s="328"/>
      <c r="C5" s="328"/>
      <c r="D5" s="328"/>
      <c r="E5" s="328"/>
      <c r="F5" s="328"/>
      <c r="G5" s="328"/>
      <c r="H5" s="328"/>
    </row>
    <row r="6" spans="1:8" ht="15">
      <c r="A6" s="5" t="s">
        <v>69</v>
      </c>
      <c r="B6" s="7"/>
      <c r="C6" s="7"/>
      <c r="D6" s="7"/>
      <c r="E6" s="7"/>
      <c r="F6" s="7"/>
      <c r="G6" s="8"/>
      <c r="H6" s="7"/>
    </row>
    <row r="7" spans="1:8" ht="15">
      <c r="A7" s="9" t="s">
        <v>70</v>
      </c>
      <c r="B7" s="7"/>
      <c r="C7" s="7"/>
      <c r="D7" s="7"/>
      <c r="E7" s="7"/>
      <c r="F7" s="7"/>
      <c r="G7" s="8"/>
      <c r="H7" s="7"/>
    </row>
    <row r="8" spans="1:8" ht="15">
      <c r="A8" s="7"/>
      <c r="B8" s="7"/>
      <c r="C8" s="7"/>
      <c r="D8" s="7"/>
      <c r="E8" s="7"/>
      <c r="F8" s="7"/>
      <c r="G8" s="8"/>
      <c r="H8" s="7"/>
    </row>
    <row r="9" spans="1:10" ht="15.75" customHeight="1">
      <c r="A9" s="10"/>
      <c r="B9" s="10"/>
      <c r="C9" s="10"/>
      <c r="D9" s="10"/>
      <c r="E9" s="10"/>
      <c r="F9" s="11"/>
      <c r="G9" s="12"/>
      <c r="J9" s="14" t="s">
        <v>3</v>
      </c>
    </row>
    <row r="10" spans="1:10" ht="15.75" customHeight="1">
      <c r="A10" s="316" t="s">
        <v>4</v>
      </c>
      <c r="B10" s="319" t="s">
        <v>71</v>
      </c>
      <c r="C10" s="319" t="s">
        <v>58</v>
      </c>
      <c r="D10" s="322" t="s">
        <v>8</v>
      </c>
      <c r="E10" s="323"/>
      <c r="F10" s="326" t="s">
        <v>9</v>
      </c>
      <c r="G10" s="327"/>
      <c r="H10" s="298" t="s">
        <v>60</v>
      </c>
      <c r="I10" s="298" t="s">
        <v>61</v>
      </c>
      <c r="J10" s="315" t="s">
        <v>62</v>
      </c>
    </row>
    <row r="11" spans="1:10" ht="14.25" customHeight="1">
      <c r="A11" s="317"/>
      <c r="B11" s="320"/>
      <c r="C11" s="320"/>
      <c r="D11" s="324"/>
      <c r="E11" s="325"/>
      <c r="F11" s="298" t="s">
        <v>63</v>
      </c>
      <c r="G11" s="298" t="s">
        <v>12</v>
      </c>
      <c r="H11" s="314"/>
      <c r="I11" s="314"/>
      <c r="J11" s="315"/>
    </row>
    <row r="12" spans="1:10" ht="30.75" customHeight="1">
      <c r="A12" s="318"/>
      <c r="B12" s="321"/>
      <c r="C12" s="321"/>
      <c r="D12" s="15">
        <v>2011</v>
      </c>
      <c r="E12" s="15">
        <v>2012</v>
      </c>
      <c r="F12" s="299"/>
      <c r="G12" s="299"/>
      <c r="H12" s="299"/>
      <c r="I12" s="299"/>
      <c r="J12" s="315"/>
    </row>
    <row r="13" spans="1:10" ht="15">
      <c r="A13" s="16" t="s">
        <v>15</v>
      </c>
      <c r="B13" s="17">
        <v>1</v>
      </c>
      <c r="C13" s="17">
        <v>2</v>
      </c>
      <c r="D13" s="17">
        <v>3</v>
      </c>
      <c r="E13" s="17">
        <v>4</v>
      </c>
      <c r="F13" s="18">
        <v>5</v>
      </c>
      <c r="G13" s="19">
        <v>6</v>
      </c>
      <c r="H13" s="17">
        <v>7</v>
      </c>
      <c r="I13" s="20">
        <v>8</v>
      </c>
      <c r="J13" s="20">
        <v>9</v>
      </c>
    </row>
    <row r="14" spans="1:10" ht="18" customHeight="1">
      <c r="A14" s="21" t="s">
        <v>16</v>
      </c>
      <c r="B14" s="22">
        <v>28926</v>
      </c>
      <c r="C14" s="23">
        <v>23972</v>
      </c>
      <c r="D14" s="22">
        <v>22772</v>
      </c>
      <c r="E14" s="68">
        <v>24060</v>
      </c>
      <c r="F14" s="25">
        <f aca="true" t="shared" si="0" ref="F14:F52">+E14-C14</f>
        <v>88</v>
      </c>
      <c r="G14" s="26">
        <f aca="true" t="shared" si="1" ref="G14:G49">+E14-D14</f>
        <v>1288</v>
      </c>
      <c r="H14" s="27">
        <f aca="true" t="shared" si="2" ref="H14:H49">+E14/B14*100</f>
        <v>83.1777639493881</v>
      </c>
      <c r="I14" s="27">
        <f aca="true" t="shared" si="3" ref="I14:I49">+E14/C14*100</f>
        <v>100.36709494410145</v>
      </c>
      <c r="J14" s="28">
        <f aca="true" t="shared" si="4" ref="J14:J49">+E14/D14*100</f>
        <v>105.65606885649044</v>
      </c>
    </row>
    <row r="15" spans="1:10" ht="18" customHeight="1">
      <c r="A15" s="21" t="s">
        <v>17</v>
      </c>
      <c r="B15" s="22">
        <v>8500</v>
      </c>
      <c r="C15" s="23">
        <v>6966</v>
      </c>
      <c r="D15" s="22">
        <v>6633</v>
      </c>
      <c r="E15" s="68">
        <v>7677</v>
      </c>
      <c r="F15" s="25">
        <f t="shared" si="0"/>
        <v>711</v>
      </c>
      <c r="G15" s="26">
        <f t="shared" si="1"/>
        <v>1044</v>
      </c>
      <c r="H15" s="27">
        <f t="shared" si="2"/>
        <v>90.31764705882352</v>
      </c>
      <c r="I15" s="27">
        <f t="shared" si="3"/>
        <v>110.20671834625324</v>
      </c>
      <c r="J15" s="30">
        <f t="shared" si="4"/>
        <v>115.73948439620081</v>
      </c>
    </row>
    <row r="16" spans="1:10" ht="18" customHeight="1">
      <c r="A16" s="21" t="s">
        <v>18</v>
      </c>
      <c r="B16" s="22">
        <v>3885</v>
      </c>
      <c r="C16" s="23">
        <v>3269</v>
      </c>
      <c r="D16" s="22">
        <v>3105</v>
      </c>
      <c r="E16" s="68">
        <v>3565</v>
      </c>
      <c r="F16" s="25">
        <f t="shared" si="0"/>
        <v>296</v>
      </c>
      <c r="G16" s="26">
        <f t="shared" si="1"/>
        <v>460</v>
      </c>
      <c r="H16" s="27">
        <f t="shared" si="2"/>
        <v>91.76319176319177</v>
      </c>
      <c r="I16" s="27">
        <f t="shared" si="3"/>
        <v>109.0547568063628</v>
      </c>
      <c r="J16" s="30">
        <f t="shared" si="4"/>
        <v>114.81481481481481</v>
      </c>
    </row>
    <row r="17" spans="1:10" ht="18" customHeight="1">
      <c r="A17" s="21" t="s">
        <v>19</v>
      </c>
      <c r="B17" s="22">
        <v>5149</v>
      </c>
      <c r="C17" s="23">
        <v>4305</v>
      </c>
      <c r="D17" s="22">
        <v>4093</v>
      </c>
      <c r="E17" s="68">
        <v>4130</v>
      </c>
      <c r="F17" s="25">
        <f t="shared" si="0"/>
        <v>-175</v>
      </c>
      <c r="G17" s="26">
        <f t="shared" si="1"/>
        <v>37</v>
      </c>
      <c r="H17" s="27">
        <f t="shared" si="2"/>
        <v>80.20974946591572</v>
      </c>
      <c r="I17" s="27">
        <f t="shared" si="3"/>
        <v>95.9349593495935</v>
      </c>
      <c r="J17" s="30">
        <f t="shared" si="4"/>
        <v>100.90398240899097</v>
      </c>
    </row>
    <row r="18" spans="1:10" ht="18" customHeight="1">
      <c r="A18" s="21" t="s">
        <v>20</v>
      </c>
      <c r="B18" s="22">
        <v>4039</v>
      </c>
      <c r="C18" s="23">
        <v>3387</v>
      </c>
      <c r="D18" s="22">
        <v>3212</v>
      </c>
      <c r="E18" s="68">
        <v>3257</v>
      </c>
      <c r="F18" s="25">
        <f t="shared" si="0"/>
        <v>-130</v>
      </c>
      <c r="G18" s="26">
        <f t="shared" si="1"/>
        <v>45</v>
      </c>
      <c r="H18" s="27">
        <f t="shared" si="2"/>
        <v>80.6387719732607</v>
      </c>
      <c r="I18" s="27">
        <f t="shared" si="3"/>
        <v>96.16179509890759</v>
      </c>
      <c r="J18" s="30">
        <f t="shared" si="4"/>
        <v>101.40099626400996</v>
      </c>
    </row>
    <row r="19" spans="1:10" ht="18" customHeight="1">
      <c r="A19" s="21" t="s">
        <v>21</v>
      </c>
      <c r="B19" s="22">
        <v>5599</v>
      </c>
      <c r="C19" s="23">
        <v>4691</v>
      </c>
      <c r="D19" s="22">
        <v>4448</v>
      </c>
      <c r="E19" s="68">
        <v>5255</v>
      </c>
      <c r="F19" s="25">
        <f t="shared" si="0"/>
        <v>564</v>
      </c>
      <c r="G19" s="26">
        <f t="shared" si="1"/>
        <v>807</v>
      </c>
      <c r="H19" s="27">
        <f t="shared" si="2"/>
        <v>93.85604572245045</v>
      </c>
      <c r="I19" s="27">
        <f t="shared" si="3"/>
        <v>112.02302280963548</v>
      </c>
      <c r="J19" s="30">
        <f t="shared" si="4"/>
        <v>118.1429856115108</v>
      </c>
    </row>
    <row r="20" spans="1:10" ht="18" customHeight="1">
      <c r="A20" s="21" t="s">
        <v>22</v>
      </c>
      <c r="B20" s="22">
        <v>5062</v>
      </c>
      <c r="C20" s="23">
        <v>4253</v>
      </c>
      <c r="D20" s="22">
        <v>4039</v>
      </c>
      <c r="E20" s="68">
        <v>4827</v>
      </c>
      <c r="F20" s="25">
        <f t="shared" si="0"/>
        <v>574</v>
      </c>
      <c r="G20" s="26">
        <f t="shared" si="1"/>
        <v>788</v>
      </c>
      <c r="H20" s="27">
        <f t="shared" si="2"/>
        <v>95.35756617937574</v>
      </c>
      <c r="I20" s="27">
        <f t="shared" si="3"/>
        <v>113.49635551375499</v>
      </c>
      <c r="J20" s="30">
        <f t="shared" si="4"/>
        <v>119.50977964842784</v>
      </c>
    </row>
    <row r="21" spans="1:10" ht="18" customHeight="1">
      <c r="A21" s="21" t="s">
        <v>23</v>
      </c>
      <c r="B21" s="22">
        <v>5111</v>
      </c>
      <c r="C21" s="23">
        <v>4293</v>
      </c>
      <c r="D21" s="22">
        <v>4071</v>
      </c>
      <c r="E21" s="68">
        <v>4377</v>
      </c>
      <c r="F21" s="25">
        <f t="shared" si="0"/>
        <v>84</v>
      </c>
      <c r="G21" s="26">
        <f t="shared" si="1"/>
        <v>306</v>
      </c>
      <c r="H21" s="27">
        <f t="shared" si="2"/>
        <v>85.63881823517903</v>
      </c>
      <c r="I21" s="27">
        <f t="shared" si="3"/>
        <v>101.95667365478687</v>
      </c>
      <c r="J21" s="30">
        <f t="shared" si="4"/>
        <v>107.5165806927045</v>
      </c>
    </row>
    <row r="22" spans="1:10" ht="18" customHeight="1">
      <c r="A22" s="21" t="s">
        <v>24</v>
      </c>
      <c r="B22" s="22">
        <v>6570</v>
      </c>
      <c r="C22" s="23">
        <v>5503</v>
      </c>
      <c r="D22" s="22">
        <v>5235</v>
      </c>
      <c r="E22" s="68">
        <v>6714</v>
      </c>
      <c r="F22" s="25">
        <f t="shared" si="0"/>
        <v>1211</v>
      </c>
      <c r="G22" s="26">
        <f t="shared" si="1"/>
        <v>1479</v>
      </c>
      <c r="H22" s="27">
        <f t="shared" si="2"/>
        <v>102.1917808219178</v>
      </c>
      <c r="I22" s="27">
        <f t="shared" si="3"/>
        <v>122.0061784481192</v>
      </c>
      <c r="J22" s="30">
        <f t="shared" si="4"/>
        <v>128.25214899713467</v>
      </c>
    </row>
    <row r="23" spans="1:10" ht="18" customHeight="1">
      <c r="A23" s="21" t="s">
        <v>25</v>
      </c>
      <c r="B23" s="22">
        <v>3747</v>
      </c>
      <c r="C23" s="23">
        <v>3152</v>
      </c>
      <c r="D23" s="22">
        <v>2987</v>
      </c>
      <c r="E23" s="68">
        <v>3153</v>
      </c>
      <c r="F23" s="25">
        <f t="shared" si="0"/>
        <v>1</v>
      </c>
      <c r="G23" s="26">
        <f t="shared" si="1"/>
        <v>166</v>
      </c>
      <c r="H23" s="27">
        <f t="shared" si="2"/>
        <v>84.14731785428343</v>
      </c>
      <c r="I23" s="27">
        <f t="shared" si="3"/>
        <v>100.03172588832487</v>
      </c>
      <c r="J23" s="30">
        <f t="shared" si="4"/>
        <v>105.55741546702377</v>
      </c>
    </row>
    <row r="24" spans="1:10" ht="18" customHeight="1">
      <c r="A24" s="21" t="s">
        <v>26</v>
      </c>
      <c r="B24" s="22">
        <v>2764</v>
      </c>
      <c r="C24" s="23">
        <v>2322</v>
      </c>
      <c r="D24" s="22">
        <v>2206</v>
      </c>
      <c r="E24" s="68">
        <v>2403</v>
      </c>
      <c r="F24" s="25">
        <f t="shared" si="0"/>
        <v>81</v>
      </c>
      <c r="G24" s="26">
        <f t="shared" si="1"/>
        <v>197</v>
      </c>
      <c r="H24" s="27">
        <f t="shared" si="2"/>
        <v>86.93921852387844</v>
      </c>
      <c r="I24" s="27">
        <f t="shared" si="3"/>
        <v>103.48837209302326</v>
      </c>
      <c r="J24" s="30">
        <f t="shared" si="4"/>
        <v>108.93019038984588</v>
      </c>
    </row>
    <row r="25" spans="1:10" ht="18" customHeight="1">
      <c r="A25" s="21" t="s">
        <v>27</v>
      </c>
      <c r="B25" s="22">
        <v>4769</v>
      </c>
      <c r="C25" s="23">
        <v>4017</v>
      </c>
      <c r="D25" s="22">
        <v>3815</v>
      </c>
      <c r="E25" s="68">
        <v>4118</v>
      </c>
      <c r="F25" s="25">
        <f t="shared" si="0"/>
        <v>101</v>
      </c>
      <c r="G25" s="26">
        <f t="shared" si="1"/>
        <v>303</v>
      </c>
      <c r="H25" s="27">
        <f t="shared" si="2"/>
        <v>86.34933948416858</v>
      </c>
      <c r="I25" s="27">
        <f t="shared" si="3"/>
        <v>102.51431416479959</v>
      </c>
      <c r="J25" s="30">
        <f t="shared" si="4"/>
        <v>107.94233289646134</v>
      </c>
    </row>
    <row r="26" spans="1:10" ht="18" customHeight="1">
      <c r="A26" s="21" t="s">
        <v>28</v>
      </c>
      <c r="B26" s="22">
        <v>4464</v>
      </c>
      <c r="C26" s="23">
        <v>3736</v>
      </c>
      <c r="D26" s="22">
        <v>3553</v>
      </c>
      <c r="E26" s="68">
        <v>3737</v>
      </c>
      <c r="F26" s="25">
        <f t="shared" si="0"/>
        <v>1</v>
      </c>
      <c r="G26" s="26">
        <f t="shared" si="1"/>
        <v>184</v>
      </c>
      <c r="H26" s="27">
        <f t="shared" si="2"/>
        <v>83.71415770609319</v>
      </c>
      <c r="I26" s="27">
        <f t="shared" si="3"/>
        <v>100.02676659528909</v>
      </c>
      <c r="J26" s="30">
        <f t="shared" si="4"/>
        <v>105.17872220658597</v>
      </c>
    </row>
    <row r="27" spans="1:10" ht="18" customHeight="1">
      <c r="A27" s="21" t="s">
        <v>29</v>
      </c>
      <c r="B27" s="22">
        <v>6766</v>
      </c>
      <c r="C27" s="23">
        <v>5690</v>
      </c>
      <c r="D27" s="22">
        <v>5407</v>
      </c>
      <c r="E27" s="68">
        <v>5430</v>
      </c>
      <c r="F27" s="25">
        <f t="shared" si="0"/>
        <v>-260</v>
      </c>
      <c r="G27" s="26">
        <f t="shared" si="1"/>
        <v>23</v>
      </c>
      <c r="H27" s="27">
        <f t="shared" si="2"/>
        <v>80.25421223765889</v>
      </c>
      <c r="I27" s="27">
        <f t="shared" si="3"/>
        <v>95.43057996485061</v>
      </c>
      <c r="J27" s="30">
        <f t="shared" si="4"/>
        <v>100.42537451451821</v>
      </c>
    </row>
    <row r="28" spans="1:10" ht="18" customHeight="1">
      <c r="A28" s="21" t="s">
        <v>30</v>
      </c>
      <c r="B28" s="22">
        <v>3450</v>
      </c>
      <c r="C28" s="23">
        <v>2897</v>
      </c>
      <c r="D28" s="22">
        <v>2754</v>
      </c>
      <c r="E28" s="68">
        <v>3042</v>
      </c>
      <c r="F28" s="25">
        <f t="shared" si="0"/>
        <v>145</v>
      </c>
      <c r="G28" s="26">
        <f t="shared" si="1"/>
        <v>288</v>
      </c>
      <c r="H28" s="27">
        <f t="shared" si="2"/>
        <v>88.17391304347825</v>
      </c>
      <c r="I28" s="27">
        <f t="shared" si="3"/>
        <v>105.00517777010701</v>
      </c>
      <c r="J28" s="30">
        <f t="shared" si="4"/>
        <v>110.45751633986929</v>
      </c>
    </row>
    <row r="29" spans="1:10" ht="18" customHeight="1">
      <c r="A29" s="21" t="s">
        <v>31</v>
      </c>
      <c r="B29" s="22">
        <v>3345</v>
      </c>
      <c r="C29" s="23">
        <v>2826</v>
      </c>
      <c r="D29" s="22">
        <v>2681</v>
      </c>
      <c r="E29" s="68">
        <v>2983</v>
      </c>
      <c r="F29" s="25">
        <f t="shared" si="0"/>
        <v>157</v>
      </c>
      <c r="G29" s="26">
        <f t="shared" si="1"/>
        <v>302</v>
      </c>
      <c r="H29" s="27">
        <f t="shared" si="2"/>
        <v>89.17787742899851</v>
      </c>
      <c r="I29" s="27">
        <f t="shared" si="3"/>
        <v>105.55555555555556</v>
      </c>
      <c r="J29" s="30">
        <f t="shared" si="4"/>
        <v>111.26445356210368</v>
      </c>
    </row>
    <row r="30" spans="1:10" ht="18" customHeight="1">
      <c r="A30" s="21" t="s">
        <v>32</v>
      </c>
      <c r="B30" s="22">
        <v>4022</v>
      </c>
      <c r="C30" s="23">
        <v>3359</v>
      </c>
      <c r="D30" s="22">
        <v>3191</v>
      </c>
      <c r="E30" s="68">
        <v>3683</v>
      </c>
      <c r="F30" s="25">
        <f t="shared" si="0"/>
        <v>324</v>
      </c>
      <c r="G30" s="26">
        <f t="shared" si="1"/>
        <v>492</v>
      </c>
      <c r="H30" s="27">
        <f t="shared" si="2"/>
        <v>91.57135753356539</v>
      </c>
      <c r="I30" s="27">
        <f t="shared" si="3"/>
        <v>109.6457278952069</v>
      </c>
      <c r="J30" s="30">
        <f t="shared" si="4"/>
        <v>115.41836414916955</v>
      </c>
    </row>
    <row r="31" spans="1:10" ht="18" customHeight="1">
      <c r="A31" s="21" t="s">
        <v>33</v>
      </c>
      <c r="B31" s="22">
        <v>3007</v>
      </c>
      <c r="C31" s="23">
        <v>2502</v>
      </c>
      <c r="D31" s="22">
        <v>2375</v>
      </c>
      <c r="E31" s="68">
        <v>2558</v>
      </c>
      <c r="F31" s="25">
        <f t="shared" si="0"/>
        <v>56</v>
      </c>
      <c r="G31" s="26">
        <f t="shared" si="1"/>
        <v>183</v>
      </c>
      <c r="H31" s="27">
        <f t="shared" si="2"/>
        <v>85.06817426005986</v>
      </c>
      <c r="I31" s="27">
        <f t="shared" si="3"/>
        <v>102.23820943245403</v>
      </c>
      <c r="J31" s="30">
        <f t="shared" si="4"/>
        <v>107.70526315789472</v>
      </c>
    </row>
    <row r="32" spans="1:10" ht="18" customHeight="1">
      <c r="A32" s="21" t="s">
        <v>34</v>
      </c>
      <c r="B32" s="22">
        <v>5339</v>
      </c>
      <c r="C32" s="23">
        <v>4490</v>
      </c>
      <c r="D32" s="22">
        <v>4276</v>
      </c>
      <c r="E32" s="68">
        <v>4255</v>
      </c>
      <c r="F32" s="25">
        <f t="shared" si="0"/>
        <v>-235</v>
      </c>
      <c r="G32" s="26">
        <f t="shared" si="1"/>
        <v>-21</v>
      </c>
      <c r="H32" s="27">
        <f t="shared" si="2"/>
        <v>79.69657239183367</v>
      </c>
      <c r="I32" s="27">
        <f t="shared" si="3"/>
        <v>94.76614699331849</v>
      </c>
      <c r="J32" s="30">
        <f t="shared" si="4"/>
        <v>99.50888681010291</v>
      </c>
    </row>
    <row r="33" spans="1:10" ht="18" customHeight="1">
      <c r="A33" s="21" t="s">
        <v>35</v>
      </c>
      <c r="B33" s="22">
        <v>2566</v>
      </c>
      <c r="C33" s="23">
        <v>2154</v>
      </c>
      <c r="D33" s="22">
        <v>2046</v>
      </c>
      <c r="E33" s="68">
        <v>2717</v>
      </c>
      <c r="F33" s="25">
        <f t="shared" si="0"/>
        <v>563</v>
      </c>
      <c r="G33" s="26">
        <f t="shared" si="1"/>
        <v>671</v>
      </c>
      <c r="H33" s="27">
        <f t="shared" si="2"/>
        <v>105.88464536243181</v>
      </c>
      <c r="I33" s="27">
        <f t="shared" si="3"/>
        <v>126.13741875580315</v>
      </c>
      <c r="J33" s="30">
        <f t="shared" si="4"/>
        <v>132.79569892473117</v>
      </c>
    </row>
    <row r="34" spans="1:10" ht="18" customHeight="1">
      <c r="A34" s="21" t="s">
        <v>36</v>
      </c>
      <c r="B34" s="22">
        <v>2066</v>
      </c>
      <c r="C34" s="23">
        <v>1745</v>
      </c>
      <c r="D34" s="22">
        <v>1662</v>
      </c>
      <c r="E34" s="68">
        <v>1508</v>
      </c>
      <c r="F34" s="25">
        <f t="shared" si="0"/>
        <v>-237</v>
      </c>
      <c r="G34" s="26">
        <f t="shared" si="1"/>
        <v>-154</v>
      </c>
      <c r="H34" s="27">
        <f t="shared" si="2"/>
        <v>72.99128751210068</v>
      </c>
      <c r="I34" s="27">
        <f t="shared" si="3"/>
        <v>86.41833810888252</v>
      </c>
      <c r="J34" s="30">
        <f t="shared" si="4"/>
        <v>90.73405535499398</v>
      </c>
    </row>
    <row r="35" spans="1:10" ht="18" customHeight="1">
      <c r="A35" s="21" t="s">
        <v>37</v>
      </c>
      <c r="B35" s="22">
        <v>1329</v>
      </c>
      <c r="C35" s="23">
        <v>1121</v>
      </c>
      <c r="D35" s="22">
        <v>1065</v>
      </c>
      <c r="E35" s="68">
        <v>1210</v>
      </c>
      <c r="F35" s="25">
        <f t="shared" si="0"/>
        <v>89</v>
      </c>
      <c r="G35" s="26">
        <f t="shared" si="1"/>
        <v>145</v>
      </c>
      <c r="H35" s="27">
        <f t="shared" si="2"/>
        <v>91.04589917231</v>
      </c>
      <c r="I35" s="27">
        <f t="shared" si="3"/>
        <v>107.9393398751115</v>
      </c>
      <c r="J35" s="30">
        <f t="shared" si="4"/>
        <v>113.6150234741784</v>
      </c>
    </row>
    <row r="36" spans="1:10" ht="18" customHeight="1">
      <c r="A36" s="21" t="s">
        <v>38</v>
      </c>
      <c r="B36" s="22">
        <v>3459</v>
      </c>
      <c r="C36" s="23">
        <v>2875</v>
      </c>
      <c r="D36" s="22">
        <v>2735</v>
      </c>
      <c r="E36" s="68">
        <v>3000</v>
      </c>
      <c r="F36" s="25">
        <f t="shared" si="0"/>
        <v>125</v>
      </c>
      <c r="G36" s="26">
        <f t="shared" si="1"/>
        <v>265</v>
      </c>
      <c r="H36" s="27">
        <f t="shared" si="2"/>
        <v>86.73026886383349</v>
      </c>
      <c r="I36" s="27">
        <f t="shared" si="3"/>
        <v>104.34782608695652</v>
      </c>
      <c r="J36" s="30">
        <f t="shared" si="4"/>
        <v>109.68921389396709</v>
      </c>
    </row>
    <row r="37" spans="1:10" ht="18" customHeight="1">
      <c r="A37" s="21" t="s">
        <v>39</v>
      </c>
      <c r="B37" s="22">
        <v>2774</v>
      </c>
      <c r="C37" s="23">
        <v>2336</v>
      </c>
      <c r="D37" s="22">
        <v>2223</v>
      </c>
      <c r="E37" s="68">
        <v>2261</v>
      </c>
      <c r="F37" s="25">
        <f t="shared" si="0"/>
        <v>-75</v>
      </c>
      <c r="G37" s="26">
        <f t="shared" si="1"/>
        <v>38</v>
      </c>
      <c r="H37" s="27">
        <f t="shared" si="2"/>
        <v>81.5068493150685</v>
      </c>
      <c r="I37" s="27">
        <f t="shared" si="3"/>
        <v>96.78938356164383</v>
      </c>
      <c r="J37" s="30">
        <f t="shared" si="4"/>
        <v>101.7094017094017</v>
      </c>
    </row>
    <row r="38" spans="1:10" ht="18" customHeight="1">
      <c r="A38" s="21" t="s">
        <v>40</v>
      </c>
      <c r="B38" s="22">
        <v>6133</v>
      </c>
      <c r="C38" s="23">
        <v>5220</v>
      </c>
      <c r="D38" s="22">
        <v>4942</v>
      </c>
      <c r="E38" s="68">
        <v>5050</v>
      </c>
      <c r="F38" s="25">
        <f t="shared" si="0"/>
        <v>-170</v>
      </c>
      <c r="G38" s="26">
        <f t="shared" si="1"/>
        <v>108</v>
      </c>
      <c r="H38" s="27">
        <f t="shared" si="2"/>
        <v>82.34143159954345</v>
      </c>
      <c r="I38" s="27">
        <f t="shared" si="3"/>
        <v>96.74329501915709</v>
      </c>
      <c r="J38" s="30">
        <f t="shared" si="4"/>
        <v>102.18535006070417</v>
      </c>
    </row>
    <row r="39" spans="1:10" ht="18" customHeight="1">
      <c r="A39" s="21" t="s">
        <v>41</v>
      </c>
      <c r="B39" s="22">
        <v>2005</v>
      </c>
      <c r="C39" s="23">
        <v>1714</v>
      </c>
      <c r="D39" s="22">
        <v>1633</v>
      </c>
      <c r="E39" s="68">
        <v>1331</v>
      </c>
      <c r="F39" s="25">
        <f t="shared" si="0"/>
        <v>-383</v>
      </c>
      <c r="G39" s="26">
        <f t="shared" si="1"/>
        <v>-302</v>
      </c>
      <c r="H39" s="27">
        <f t="shared" si="2"/>
        <v>66.38403990024938</v>
      </c>
      <c r="I39" s="27">
        <f t="shared" si="3"/>
        <v>77.65460910151693</v>
      </c>
      <c r="J39" s="30">
        <f t="shared" si="4"/>
        <v>81.50642988364972</v>
      </c>
    </row>
    <row r="40" spans="1:10" ht="18" customHeight="1">
      <c r="A40" s="21" t="s">
        <v>64</v>
      </c>
      <c r="B40" s="22">
        <v>3311</v>
      </c>
      <c r="C40" s="23">
        <v>2760</v>
      </c>
      <c r="D40" s="22">
        <v>2635</v>
      </c>
      <c r="E40" s="68">
        <v>2896</v>
      </c>
      <c r="F40" s="25">
        <f t="shared" si="0"/>
        <v>136</v>
      </c>
      <c r="G40" s="26">
        <f t="shared" si="1"/>
        <v>261</v>
      </c>
      <c r="H40" s="27">
        <f t="shared" si="2"/>
        <v>87.46602234974328</v>
      </c>
      <c r="I40" s="27">
        <f t="shared" si="3"/>
        <v>104.92753623188406</v>
      </c>
      <c r="J40" s="30">
        <f t="shared" si="4"/>
        <v>109.90512333965845</v>
      </c>
    </row>
    <row r="41" spans="1:10" ht="18" customHeight="1">
      <c r="A41" s="21" t="s">
        <v>43</v>
      </c>
      <c r="B41" s="22">
        <v>4759</v>
      </c>
      <c r="C41" s="23">
        <v>3982</v>
      </c>
      <c r="D41" s="22">
        <v>3796</v>
      </c>
      <c r="E41" s="68">
        <v>3823</v>
      </c>
      <c r="F41" s="25">
        <f t="shared" si="0"/>
        <v>-159</v>
      </c>
      <c r="G41" s="26">
        <f t="shared" si="1"/>
        <v>27</v>
      </c>
      <c r="H41" s="27">
        <f t="shared" si="2"/>
        <v>80.33200252153814</v>
      </c>
      <c r="I41" s="27">
        <f t="shared" si="3"/>
        <v>96.00703164239076</v>
      </c>
      <c r="J41" s="30">
        <f t="shared" si="4"/>
        <v>100.71127502634351</v>
      </c>
    </row>
    <row r="42" spans="1:10" ht="18" customHeight="1">
      <c r="A42" s="21" t="s">
        <v>44</v>
      </c>
      <c r="B42" s="22">
        <v>1323</v>
      </c>
      <c r="C42" s="23">
        <v>1127</v>
      </c>
      <c r="D42" s="22">
        <v>1075</v>
      </c>
      <c r="E42" s="68">
        <v>1017</v>
      </c>
      <c r="F42" s="25">
        <f t="shared" si="0"/>
        <v>-110</v>
      </c>
      <c r="G42" s="26">
        <f t="shared" si="1"/>
        <v>-58</v>
      </c>
      <c r="H42" s="27">
        <f t="shared" si="2"/>
        <v>76.87074829931973</v>
      </c>
      <c r="I42" s="27">
        <f t="shared" si="3"/>
        <v>90.23957409050577</v>
      </c>
      <c r="J42" s="30">
        <f t="shared" si="4"/>
        <v>94.6046511627907</v>
      </c>
    </row>
    <row r="43" spans="1:10" ht="18" customHeight="1">
      <c r="A43" s="21" t="s">
        <v>45</v>
      </c>
      <c r="B43" s="22">
        <v>1399</v>
      </c>
      <c r="C43" s="23">
        <v>1188</v>
      </c>
      <c r="D43" s="22">
        <v>1125</v>
      </c>
      <c r="E43" s="68">
        <v>1102</v>
      </c>
      <c r="F43" s="25">
        <f t="shared" si="0"/>
        <v>-86</v>
      </c>
      <c r="G43" s="26">
        <f t="shared" si="1"/>
        <v>-23</v>
      </c>
      <c r="H43" s="27">
        <f t="shared" si="2"/>
        <v>78.77055039313795</v>
      </c>
      <c r="I43" s="27">
        <f t="shared" si="3"/>
        <v>92.76094276094277</v>
      </c>
      <c r="J43" s="30">
        <f t="shared" si="4"/>
        <v>97.95555555555555</v>
      </c>
    </row>
    <row r="44" spans="1:10" ht="18" customHeight="1">
      <c r="A44" s="21" t="s">
        <v>46</v>
      </c>
      <c r="B44" s="22">
        <v>2057</v>
      </c>
      <c r="C44" s="23">
        <v>1733</v>
      </c>
      <c r="D44" s="22">
        <v>1642</v>
      </c>
      <c r="E44" s="68">
        <v>1728</v>
      </c>
      <c r="F44" s="25">
        <f t="shared" si="0"/>
        <v>-5</v>
      </c>
      <c r="G44" s="26">
        <f t="shared" si="1"/>
        <v>86</v>
      </c>
      <c r="H44" s="27">
        <f t="shared" si="2"/>
        <v>84.00583373845406</v>
      </c>
      <c r="I44" s="27">
        <f t="shared" si="3"/>
        <v>99.71148297749566</v>
      </c>
      <c r="J44" s="30">
        <f t="shared" si="4"/>
        <v>105.23751522533496</v>
      </c>
    </row>
    <row r="45" spans="1:10" ht="18" customHeight="1">
      <c r="A45" s="21" t="s">
        <v>47</v>
      </c>
      <c r="B45" s="22">
        <v>10215</v>
      </c>
      <c r="C45" s="23">
        <v>8504</v>
      </c>
      <c r="D45" s="22">
        <v>8068</v>
      </c>
      <c r="E45" s="68">
        <v>8831</v>
      </c>
      <c r="F45" s="25">
        <f t="shared" si="0"/>
        <v>327</v>
      </c>
      <c r="G45" s="26">
        <f t="shared" si="1"/>
        <v>763</v>
      </c>
      <c r="H45" s="27">
        <f t="shared" si="2"/>
        <v>86.45129711209006</v>
      </c>
      <c r="I45" s="27">
        <f t="shared" si="3"/>
        <v>103.84524929444967</v>
      </c>
      <c r="J45" s="30">
        <f t="shared" si="4"/>
        <v>109.45711452652453</v>
      </c>
    </row>
    <row r="46" spans="1:10" ht="18" customHeight="1">
      <c r="A46" s="21" t="s">
        <v>48</v>
      </c>
      <c r="B46" s="22">
        <v>3262</v>
      </c>
      <c r="C46" s="23">
        <v>2730</v>
      </c>
      <c r="D46" s="22">
        <v>2593</v>
      </c>
      <c r="E46" s="68">
        <v>2781</v>
      </c>
      <c r="F46" s="25">
        <f t="shared" si="0"/>
        <v>51</v>
      </c>
      <c r="G46" s="26">
        <f t="shared" si="1"/>
        <v>188</v>
      </c>
      <c r="H46" s="27">
        <f t="shared" si="2"/>
        <v>85.25444512568976</v>
      </c>
      <c r="I46" s="27">
        <f t="shared" si="3"/>
        <v>101.86813186813185</v>
      </c>
      <c r="J46" s="30">
        <f t="shared" si="4"/>
        <v>107.25028924026225</v>
      </c>
    </row>
    <row r="47" spans="1:10" ht="18" customHeight="1">
      <c r="A47" s="21" t="s">
        <v>49</v>
      </c>
      <c r="B47" s="22">
        <v>2406</v>
      </c>
      <c r="C47" s="23">
        <v>2031</v>
      </c>
      <c r="D47" s="22">
        <v>1926</v>
      </c>
      <c r="E47" s="68">
        <v>2039</v>
      </c>
      <c r="F47" s="25">
        <f t="shared" si="0"/>
        <v>8</v>
      </c>
      <c r="G47" s="26">
        <f t="shared" si="1"/>
        <v>113</v>
      </c>
      <c r="H47" s="27">
        <f t="shared" si="2"/>
        <v>84.74646716541979</v>
      </c>
      <c r="I47" s="27">
        <f t="shared" si="3"/>
        <v>100.39389463318562</v>
      </c>
      <c r="J47" s="30">
        <f t="shared" si="4"/>
        <v>105.86708203530632</v>
      </c>
    </row>
    <row r="48" spans="1:10" ht="18" customHeight="1">
      <c r="A48" s="21" t="s">
        <v>50</v>
      </c>
      <c r="B48" s="22">
        <v>4181</v>
      </c>
      <c r="C48" s="23">
        <v>3511</v>
      </c>
      <c r="D48" s="22">
        <v>3333</v>
      </c>
      <c r="E48" s="68">
        <v>3268</v>
      </c>
      <c r="F48" s="25">
        <f t="shared" si="0"/>
        <v>-243</v>
      </c>
      <c r="G48" s="26">
        <f t="shared" si="1"/>
        <v>-65</v>
      </c>
      <c r="H48" s="27">
        <f t="shared" si="2"/>
        <v>78.16311887108347</v>
      </c>
      <c r="I48" s="27">
        <f t="shared" si="3"/>
        <v>93.0788949017374</v>
      </c>
      <c r="J48" s="30">
        <f t="shared" si="4"/>
        <v>98.04980498049804</v>
      </c>
    </row>
    <row r="49" spans="1:10" ht="18" customHeight="1">
      <c r="A49" s="21" t="s">
        <v>51</v>
      </c>
      <c r="B49" s="22">
        <v>2146</v>
      </c>
      <c r="C49" s="23">
        <v>1774</v>
      </c>
      <c r="D49" s="22">
        <v>1693</v>
      </c>
      <c r="E49" s="68">
        <v>2002</v>
      </c>
      <c r="F49" s="25">
        <f t="shared" si="0"/>
        <v>228</v>
      </c>
      <c r="G49" s="26">
        <f t="shared" si="1"/>
        <v>309</v>
      </c>
      <c r="H49" s="27">
        <f t="shared" si="2"/>
        <v>93.28984156570364</v>
      </c>
      <c r="I49" s="27">
        <f t="shared" si="3"/>
        <v>112.85231116121759</v>
      </c>
      <c r="J49" s="30">
        <f t="shared" si="4"/>
        <v>118.25162433549912</v>
      </c>
    </row>
    <row r="50" spans="1:10" ht="18" customHeight="1">
      <c r="A50" s="31" t="s">
        <v>52</v>
      </c>
      <c r="B50" s="32">
        <v>169905</v>
      </c>
      <c r="C50" s="32">
        <v>142135</v>
      </c>
      <c r="D50" s="32">
        <v>135045</v>
      </c>
      <c r="E50" s="32">
        <f>SUM(E14:E49)</f>
        <v>145788</v>
      </c>
      <c r="F50" s="33">
        <f t="shared" si="0"/>
        <v>3653</v>
      </c>
      <c r="G50" s="34">
        <f>+E50-D50</f>
        <v>10743</v>
      </c>
      <c r="H50" s="35">
        <f>+E50/B50*100</f>
        <v>85.80559724551956</v>
      </c>
      <c r="I50" s="35">
        <f>+E50/C50*100</f>
        <v>102.57009181412037</v>
      </c>
      <c r="J50" s="35">
        <f>+E50/D50*100</f>
        <v>107.95512606908808</v>
      </c>
    </row>
    <row r="51" spans="1:10" ht="33.75" customHeight="1">
      <c r="A51" s="36" t="s">
        <v>67</v>
      </c>
      <c r="B51" s="37">
        <v>0</v>
      </c>
      <c r="C51" s="37">
        <v>0</v>
      </c>
      <c r="D51" s="37">
        <v>-192</v>
      </c>
      <c r="E51" s="37">
        <v>-162</v>
      </c>
      <c r="F51" s="33">
        <f t="shared" si="0"/>
        <v>-162</v>
      </c>
      <c r="G51" s="34">
        <f>+E51-D51</f>
        <v>30</v>
      </c>
      <c r="H51" s="35">
        <v>0</v>
      </c>
      <c r="I51" s="35">
        <v>0</v>
      </c>
      <c r="J51" s="35">
        <f>+E51/D51*100</f>
        <v>84.375</v>
      </c>
    </row>
    <row r="52" spans="1:10" ht="30.75" customHeight="1">
      <c r="A52" s="38" t="s">
        <v>72</v>
      </c>
      <c r="B52" s="37">
        <v>0</v>
      </c>
      <c r="C52" s="37">
        <v>0</v>
      </c>
      <c r="D52" s="37">
        <v>11</v>
      </c>
      <c r="E52" s="37">
        <v>33</v>
      </c>
      <c r="F52" s="33">
        <f t="shared" si="0"/>
        <v>33</v>
      </c>
      <c r="G52" s="34">
        <f>+E52-D52</f>
        <v>22</v>
      </c>
      <c r="H52" s="35">
        <v>0</v>
      </c>
      <c r="I52" s="35">
        <v>0</v>
      </c>
      <c r="J52" s="35">
        <f>+E52/D52*100</f>
        <v>300</v>
      </c>
    </row>
    <row r="53" spans="1:10" ht="19.5" customHeight="1">
      <c r="A53" s="39" t="s">
        <v>73</v>
      </c>
      <c r="B53" s="40">
        <f>+B50+B51+B52</f>
        <v>169905</v>
      </c>
      <c r="C53" s="40">
        <f>+C50+C51+C52</f>
        <v>142135</v>
      </c>
      <c r="D53" s="40">
        <f>+D50+D51+D52</f>
        <v>134864</v>
      </c>
      <c r="E53" s="40">
        <f>+E50+E51+E52</f>
        <v>145659</v>
      </c>
      <c r="F53" s="33">
        <f>+E53-C53</f>
        <v>3524</v>
      </c>
      <c r="G53" s="34">
        <f>+E53-D53</f>
        <v>10795</v>
      </c>
      <c r="H53" s="35">
        <f>+E53/B53*100</f>
        <v>85.729672464024</v>
      </c>
      <c r="I53" s="35">
        <f>+E53/C53*100</f>
        <v>102.47933302845887</v>
      </c>
      <c r="J53" s="35">
        <f>+E53/D53*100</f>
        <v>108.00435994779927</v>
      </c>
    </row>
    <row r="54" spans="1:8" ht="15">
      <c r="A54" s="41"/>
      <c r="B54" s="41"/>
      <c r="C54" s="41"/>
      <c r="D54" s="41"/>
      <c r="E54" s="41"/>
      <c r="F54" s="41"/>
      <c r="G54" s="42"/>
      <c r="H54" s="41"/>
    </row>
    <row r="102" spans="7:10" ht="19.5" customHeight="1">
      <c r="G102" s="1"/>
      <c r="H102" s="1"/>
      <c r="J102" s="1"/>
    </row>
  </sheetData>
  <sheetProtection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rintOptions/>
  <pageMargins left="0.5905511811023623" right="0.2755905511811024" top="0.4724409448818898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3"/>
  <sheetViews>
    <sheetView zoomScale="75" zoomScaleNormal="75" zoomScalePageLayoutView="0" workbookViewId="0" topLeftCell="B5">
      <selection activeCell="A22" sqref="A22"/>
    </sheetView>
  </sheetViews>
  <sheetFormatPr defaultColWidth="9.140625" defaultRowHeight="15"/>
  <cols>
    <col min="1" max="1" width="15.8515625" style="110" customWidth="1"/>
    <col min="2" max="3" width="10.57421875" style="110" customWidth="1"/>
    <col min="4" max="4" width="9.8515625" style="110" customWidth="1"/>
    <col min="5" max="5" width="9.28125" style="110" customWidth="1"/>
    <col min="6" max="6" width="69.140625" style="110" customWidth="1"/>
    <col min="7" max="7" width="20.57421875" style="110" customWidth="1"/>
    <col min="8" max="8" width="21.00390625" style="110" customWidth="1"/>
    <col min="9" max="9" width="19.28125" style="110" customWidth="1"/>
    <col min="10" max="10" width="20.7109375" style="110" customWidth="1"/>
    <col min="11" max="11" width="14.28125" style="110" customWidth="1"/>
    <col min="12" max="12" width="14.8515625" style="110" customWidth="1"/>
    <col min="13" max="16384" width="9.140625" style="110" customWidth="1"/>
  </cols>
  <sheetData>
    <row r="1" spans="7:11" ht="15">
      <c r="G1" s="111"/>
      <c r="H1" s="111"/>
      <c r="I1" s="111"/>
      <c r="K1" s="111"/>
    </row>
    <row r="3" spans="1:11" ht="23.25">
      <c r="A3" s="112" t="s">
        <v>77</v>
      </c>
      <c r="B3" s="113"/>
      <c r="C3" s="113"/>
      <c r="D3" s="113"/>
      <c r="E3" s="113"/>
      <c r="F3" s="113"/>
      <c r="G3" s="113"/>
      <c r="H3" s="113"/>
      <c r="I3" s="113"/>
      <c r="J3" s="114"/>
      <c r="K3" s="114"/>
    </row>
    <row r="4" spans="1:10" ht="24.75" customHeight="1">
      <c r="A4" s="112" t="s">
        <v>78</v>
      </c>
      <c r="B4" s="112"/>
      <c r="C4" s="112"/>
      <c r="D4" s="112"/>
      <c r="E4" s="115"/>
      <c r="F4" s="115"/>
      <c r="G4" s="114"/>
      <c r="H4" s="114"/>
      <c r="I4" s="114"/>
      <c r="J4" s="114"/>
    </row>
    <row r="5" spans="2:12" ht="15.75" thickBot="1">
      <c r="B5" s="116"/>
      <c r="C5" s="116"/>
      <c r="G5" s="117"/>
      <c r="H5" s="117"/>
      <c r="I5" s="117"/>
      <c r="J5" s="111"/>
      <c r="K5" s="118"/>
      <c r="L5" s="118" t="s">
        <v>79</v>
      </c>
    </row>
    <row r="6" spans="1:12" ht="24" customHeight="1">
      <c r="A6" s="119" t="s">
        <v>80</v>
      </c>
      <c r="B6" s="120" t="s">
        <v>81</v>
      </c>
      <c r="C6" s="121"/>
      <c r="D6" s="121"/>
      <c r="E6" s="122"/>
      <c r="F6" s="123" t="s">
        <v>82</v>
      </c>
      <c r="G6" s="123" t="s">
        <v>83</v>
      </c>
      <c r="H6" s="123" t="s">
        <v>84</v>
      </c>
      <c r="I6" s="123" t="s">
        <v>85</v>
      </c>
      <c r="J6" s="123" t="s">
        <v>85</v>
      </c>
      <c r="K6" s="123" t="s">
        <v>86</v>
      </c>
      <c r="L6" s="123" t="s">
        <v>86</v>
      </c>
    </row>
    <row r="7" spans="1:12" ht="17.25" customHeight="1">
      <c r="A7" s="124" t="s">
        <v>87</v>
      </c>
      <c r="B7" s="125" t="s">
        <v>88</v>
      </c>
      <c r="C7" s="126" t="s">
        <v>89</v>
      </c>
      <c r="D7" s="127" t="s">
        <v>90</v>
      </c>
      <c r="E7" s="128" t="s">
        <v>91</v>
      </c>
      <c r="F7" s="129"/>
      <c r="G7" s="130" t="s">
        <v>92</v>
      </c>
      <c r="H7" s="130" t="s">
        <v>93</v>
      </c>
      <c r="I7" s="130" t="s">
        <v>94</v>
      </c>
      <c r="J7" s="130" t="s">
        <v>95</v>
      </c>
      <c r="K7" s="130" t="s">
        <v>96</v>
      </c>
      <c r="L7" s="130" t="s">
        <v>96</v>
      </c>
    </row>
    <row r="8" spans="1:12" ht="15">
      <c r="A8" s="131" t="s">
        <v>97</v>
      </c>
      <c r="B8" s="132" t="s">
        <v>98</v>
      </c>
      <c r="C8" s="126"/>
      <c r="D8" s="126"/>
      <c r="E8" s="133" t="s">
        <v>99</v>
      </c>
      <c r="F8" s="134"/>
      <c r="G8" s="130" t="s">
        <v>100</v>
      </c>
      <c r="H8" s="130" t="s">
        <v>101</v>
      </c>
      <c r="I8" s="135" t="s">
        <v>102</v>
      </c>
      <c r="J8" s="135" t="s">
        <v>103</v>
      </c>
      <c r="K8" s="136" t="s">
        <v>104</v>
      </c>
      <c r="L8" s="136" t="s">
        <v>105</v>
      </c>
    </row>
    <row r="9" spans="1:12" ht="15.75" thickBot="1">
      <c r="A9" s="131" t="s">
        <v>106</v>
      </c>
      <c r="B9" s="137"/>
      <c r="C9" s="138"/>
      <c r="D9" s="138"/>
      <c r="E9" s="139"/>
      <c r="F9" s="140"/>
      <c r="G9" s="135"/>
      <c r="H9" s="141"/>
      <c r="I9" s="142"/>
      <c r="J9" s="143" t="s">
        <v>102</v>
      </c>
      <c r="K9" s="144"/>
      <c r="L9" s="144"/>
    </row>
    <row r="10" spans="1:12" ht="15" thickBot="1">
      <c r="A10" s="145" t="s">
        <v>15</v>
      </c>
      <c r="B10" s="146" t="s">
        <v>107</v>
      </c>
      <c r="C10" s="147" t="s">
        <v>108</v>
      </c>
      <c r="D10" s="147" t="s">
        <v>109</v>
      </c>
      <c r="E10" s="148" t="s">
        <v>110</v>
      </c>
      <c r="F10" s="148" t="s">
        <v>111</v>
      </c>
      <c r="G10" s="148">
        <v>1</v>
      </c>
      <c r="H10" s="148">
        <v>2</v>
      </c>
      <c r="I10" s="148">
        <v>3</v>
      </c>
      <c r="J10" s="148">
        <v>4</v>
      </c>
      <c r="K10" s="148">
        <v>5</v>
      </c>
      <c r="L10" s="148">
        <v>6</v>
      </c>
    </row>
    <row r="11" spans="1:12" ht="24.75" customHeight="1">
      <c r="A11" s="149" t="s">
        <v>112</v>
      </c>
      <c r="B11" s="150" t="s">
        <v>113</v>
      </c>
      <c r="C11" s="151"/>
      <c r="D11" s="152"/>
      <c r="E11" s="153"/>
      <c r="F11" s="154" t="s">
        <v>114</v>
      </c>
      <c r="G11" s="155">
        <f>SUM(G12+G20+G32+G83)</f>
        <v>60917533</v>
      </c>
      <c r="H11" s="155">
        <f>SUM(H12+H20+H32+H83)</f>
        <v>50650282</v>
      </c>
      <c r="I11" s="155">
        <f>SUM(I12+I20+I32+I83)</f>
        <v>5151387</v>
      </c>
      <c r="J11" s="155">
        <f>SUM(J12+J20+J32+J83)</f>
        <v>50320526</v>
      </c>
      <c r="K11" s="156">
        <f aca="true" t="shared" si="0" ref="K11:L17">SUM($J11/G11)*100</f>
        <v>82.60433987042778</v>
      </c>
      <c r="L11" s="156">
        <f t="shared" si="0"/>
        <v>99.34895525359563</v>
      </c>
    </row>
    <row r="12" spans="1:12" ht="24" customHeight="1">
      <c r="A12" s="157" t="s">
        <v>112</v>
      </c>
      <c r="B12" s="158"/>
      <c r="C12" s="159" t="s">
        <v>115</v>
      </c>
      <c r="D12" s="159"/>
      <c r="E12" s="160"/>
      <c r="F12" s="161" t="s">
        <v>116</v>
      </c>
      <c r="G12" s="162">
        <f>SUM(G13+G14+G16+G17+G18+G19)</f>
        <v>33743095</v>
      </c>
      <c r="H12" s="162">
        <f>SUM(H13+H14+H16+H17+H18+H19)</f>
        <v>27904017</v>
      </c>
      <c r="I12" s="162">
        <f>SUM(I13+I14+I16+I17+I18+I19)</f>
        <v>2935912</v>
      </c>
      <c r="J12" s="162">
        <f>SUM(J13+J14+J16+J17+J18+J19)</f>
        <v>28662138</v>
      </c>
      <c r="K12" s="163">
        <f t="shared" si="0"/>
        <v>84.94223188477524</v>
      </c>
      <c r="L12" s="163">
        <f t="shared" si="0"/>
        <v>102.7168883963911</v>
      </c>
    </row>
    <row r="13" spans="1:12" ht="22.5" customHeight="1">
      <c r="A13" s="164" t="s">
        <v>112</v>
      </c>
      <c r="B13" s="158"/>
      <c r="C13" s="159"/>
      <c r="D13" s="165" t="s">
        <v>117</v>
      </c>
      <c r="E13" s="166"/>
      <c r="F13" s="167" t="s">
        <v>118</v>
      </c>
      <c r="G13" s="168">
        <v>32629729</v>
      </c>
      <c r="H13" s="168">
        <v>26959970</v>
      </c>
      <c r="I13" s="168">
        <v>2600000</v>
      </c>
      <c r="J13" s="168">
        <v>25614081</v>
      </c>
      <c r="K13" s="169">
        <f t="shared" si="0"/>
        <v>78.4992146272499</v>
      </c>
      <c r="L13" s="169">
        <f t="shared" si="0"/>
        <v>95.00782456360301</v>
      </c>
    </row>
    <row r="14" spans="1:12" ht="22.5" customHeight="1">
      <c r="A14" s="164" t="s">
        <v>112</v>
      </c>
      <c r="B14" s="158"/>
      <c r="C14" s="159"/>
      <c r="D14" s="165" t="s">
        <v>119</v>
      </c>
      <c r="E14" s="166"/>
      <c r="F14" s="167" t="s">
        <v>120</v>
      </c>
      <c r="G14" s="168">
        <f>SUM(G15:G15)</f>
        <v>22911</v>
      </c>
      <c r="H14" s="168">
        <f>SUM(H15:H15)</f>
        <v>20101</v>
      </c>
      <c r="I14" s="168">
        <f>SUM(I15:I15)</f>
        <v>11843</v>
      </c>
      <c r="J14" s="168">
        <f>SUM(J15:J15)</f>
        <v>93294</v>
      </c>
      <c r="K14" s="169">
        <f t="shared" si="0"/>
        <v>407.2017808039806</v>
      </c>
      <c r="L14" s="169">
        <f t="shared" si="0"/>
        <v>464.12616287746874</v>
      </c>
    </row>
    <row r="15" spans="1:12" ht="24.75" customHeight="1">
      <c r="A15" s="170" t="s">
        <v>112</v>
      </c>
      <c r="B15" s="171"/>
      <c r="C15" s="172"/>
      <c r="D15" s="173"/>
      <c r="E15" s="174" t="s">
        <v>121</v>
      </c>
      <c r="F15" s="175" t="s">
        <v>122</v>
      </c>
      <c r="G15" s="176">
        <v>22911</v>
      </c>
      <c r="H15" s="176">
        <v>20101</v>
      </c>
      <c r="I15" s="176">
        <v>11843</v>
      </c>
      <c r="J15" s="176">
        <v>93294</v>
      </c>
      <c r="K15" s="177">
        <f t="shared" si="0"/>
        <v>407.2017808039806</v>
      </c>
      <c r="L15" s="177">
        <f t="shared" si="0"/>
        <v>464.12616287746874</v>
      </c>
    </row>
    <row r="16" spans="1:12" ht="25.5" customHeight="1">
      <c r="A16" s="164" t="s">
        <v>112</v>
      </c>
      <c r="B16" s="158"/>
      <c r="C16" s="159"/>
      <c r="D16" s="165" t="s">
        <v>123</v>
      </c>
      <c r="E16" s="166"/>
      <c r="F16" s="167" t="s">
        <v>124</v>
      </c>
      <c r="G16" s="168">
        <v>191</v>
      </c>
      <c r="H16" s="168">
        <v>156</v>
      </c>
      <c r="I16" s="168">
        <v>668</v>
      </c>
      <c r="J16" s="168">
        <v>8533</v>
      </c>
      <c r="K16" s="169">
        <f t="shared" si="0"/>
        <v>4467.539267015707</v>
      </c>
      <c r="L16" s="169">
        <f t="shared" si="0"/>
        <v>5469.871794871795</v>
      </c>
    </row>
    <row r="17" spans="1:12" ht="24.75" customHeight="1">
      <c r="A17" s="164" t="s">
        <v>112</v>
      </c>
      <c r="B17" s="158"/>
      <c r="C17" s="159"/>
      <c r="D17" s="165" t="s">
        <v>125</v>
      </c>
      <c r="E17" s="166"/>
      <c r="F17" s="167" t="s">
        <v>126</v>
      </c>
      <c r="G17" s="168">
        <v>1090264</v>
      </c>
      <c r="H17" s="168">
        <v>923790</v>
      </c>
      <c r="I17" s="168">
        <v>323401</v>
      </c>
      <c r="J17" s="168">
        <v>2946230</v>
      </c>
      <c r="K17" s="169">
        <f t="shared" si="0"/>
        <v>270.2308798602907</v>
      </c>
      <c r="L17" s="169">
        <f t="shared" si="0"/>
        <v>318.9285443661438</v>
      </c>
    </row>
    <row r="18" spans="1:12" ht="18.75" customHeight="1" hidden="1">
      <c r="A18" s="164"/>
      <c r="B18" s="158"/>
      <c r="C18" s="159"/>
      <c r="D18" s="165" t="s">
        <v>127</v>
      </c>
      <c r="E18" s="166"/>
      <c r="F18" s="167" t="s">
        <v>128</v>
      </c>
      <c r="G18" s="168">
        <v>0</v>
      </c>
      <c r="H18" s="168">
        <v>0</v>
      </c>
      <c r="I18" s="168">
        <v>0</v>
      </c>
      <c r="J18" s="168">
        <v>0</v>
      </c>
      <c r="K18" s="169">
        <v>0</v>
      </c>
      <c r="L18" s="169">
        <v>0</v>
      </c>
    </row>
    <row r="19" spans="1:12" ht="18.75" customHeight="1" hidden="1">
      <c r="A19" s="164"/>
      <c r="B19" s="158"/>
      <c r="C19" s="159"/>
      <c r="D19" s="165" t="s">
        <v>129</v>
      </c>
      <c r="E19" s="166"/>
      <c r="F19" s="167" t="s">
        <v>130</v>
      </c>
      <c r="G19" s="168">
        <v>0</v>
      </c>
      <c r="H19" s="168">
        <v>0</v>
      </c>
      <c r="I19" s="168">
        <v>0</v>
      </c>
      <c r="J19" s="168">
        <v>0</v>
      </c>
      <c r="K19" s="169">
        <v>0</v>
      </c>
      <c r="L19" s="169">
        <v>0</v>
      </c>
    </row>
    <row r="20" spans="1:12" ht="21.75" customHeight="1">
      <c r="A20" s="157" t="s">
        <v>112</v>
      </c>
      <c r="B20" s="178"/>
      <c r="C20" s="179" t="s">
        <v>131</v>
      </c>
      <c r="D20" s="179"/>
      <c r="E20" s="180"/>
      <c r="F20" s="181" t="s">
        <v>132</v>
      </c>
      <c r="G20" s="182">
        <v>13114892</v>
      </c>
      <c r="H20" s="183">
        <v>10903369</v>
      </c>
      <c r="I20" s="183">
        <v>1108026</v>
      </c>
      <c r="J20" s="183">
        <v>10937524</v>
      </c>
      <c r="K20" s="163">
        <f aca="true" t="shared" si="1" ref="K20:L62">SUM($J20/G20)*100</f>
        <v>83.39774357272634</v>
      </c>
      <c r="L20" s="163">
        <f t="shared" si="1"/>
        <v>100.3132518031812</v>
      </c>
    </row>
    <row r="21" spans="1:12" ht="18.75" customHeight="1" hidden="1">
      <c r="A21" s="164" t="s">
        <v>112</v>
      </c>
      <c r="B21" s="171"/>
      <c r="C21" s="172"/>
      <c r="D21" s="184" t="s">
        <v>133</v>
      </c>
      <c r="E21" s="185"/>
      <c r="F21" s="186" t="s">
        <v>134</v>
      </c>
      <c r="G21" s="168"/>
      <c r="H21" s="168"/>
      <c r="I21" s="168"/>
      <c r="J21" s="168"/>
      <c r="K21" s="169" t="e">
        <f t="shared" si="1"/>
        <v>#DIV/0!</v>
      </c>
      <c r="L21" s="169" t="e">
        <f t="shared" si="1"/>
        <v>#DIV/0!</v>
      </c>
    </row>
    <row r="22" spans="1:12" ht="18.75" customHeight="1" hidden="1">
      <c r="A22" s="164" t="s">
        <v>112</v>
      </c>
      <c r="B22" s="171"/>
      <c r="C22" s="172"/>
      <c r="D22" s="184" t="s">
        <v>135</v>
      </c>
      <c r="E22" s="185"/>
      <c r="F22" s="186" t="s">
        <v>136</v>
      </c>
      <c r="G22" s="168"/>
      <c r="H22" s="168"/>
      <c r="I22" s="168"/>
      <c r="J22" s="168"/>
      <c r="K22" s="169" t="e">
        <f t="shared" si="1"/>
        <v>#DIV/0!</v>
      </c>
      <c r="L22" s="169" t="e">
        <f t="shared" si="1"/>
        <v>#DIV/0!</v>
      </c>
    </row>
    <row r="23" spans="1:12" ht="18.75" customHeight="1" hidden="1">
      <c r="A23" s="164" t="s">
        <v>112</v>
      </c>
      <c r="B23" s="171"/>
      <c r="C23" s="172"/>
      <c r="D23" s="184" t="s">
        <v>137</v>
      </c>
      <c r="E23" s="185"/>
      <c r="F23" s="186" t="s">
        <v>138</v>
      </c>
      <c r="G23" s="168"/>
      <c r="H23" s="168"/>
      <c r="I23" s="168">
        <f>SUM(I24:I30)</f>
        <v>0</v>
      </c>
      <c r="J23" s="168">
        <f>SUM(J24:J30)</f>
        <v>0</v>
      </c>
      <c r="K23" s="169" t="e">
        <f t="shared" si="1"/>
        <v>#DIV/0!</v>
      </c>
      <c r="L23" s="169" t="e">
        <f t="shared" si="1"/>
        <v>#DIV/0!</v>
      </c>
    </row>
    <row r="24" spans="1:12" ht="18.75" customHeight="1" hidden="1">
      <c r="A24" s="170" t="s">
        <v>112</v>
      </c>
      <c r="B24" s="171"/>
      <c r="C24" s="172"/>
      <c r="D24" s="173"/>
      <c r="E24" s="174" t="s">
        <v>139</v>
      </c>
      <c r="F24" s="187" t="s">
        <v>140</v>
      </c>
      <c r="G24" s="176"/>
      <c r="H24" s="176"/>
      <c r="I24" s="176"/>
      <c r="J24" s="176"/>
      <c r="K24" s="177" t="e">
        <f t="shared" si="1"/>
        <v>#DIV/0!</v>
      </c>
      <c r="L24" s="177" t="e">
        <f t="shared" si="1"/>
        <v>#DIV/0!</v>
      </c>
    </row>
    <row r="25" spans="1:12" ht="18.75" customHeight="1" hidden="1">
      <c r="A25" s="170" t="s">
        <v>112</v>
      </c>
      <c r="B25" s="171"/>
      <c r="C25" s="172"/>
      <c r="D25" s="173"/>
      <c r="E25" s="174" t="s">
        <v>141</v>
      </c>
      <c r="F25" s="175" t="s">
        <v>142</v>
      </c>
      <c r="G25" s="176"/>
      <c r="H25" s="176"/>
      <c r="I25" s="176"/>
      <c r="J25" s="176"/>
      <c r="K25" s="177" t="e">
        <f t="shared" si="1"/>
        <v>#DIV/0!</v>
      </c>
      <c r="L25" s="177" t="e">
        <f t="shared" si="1"/>
        <v>#DIV/0!</v>
      </c>
    </row>
    <row r="26" spans="1:12" ht="18.75" customHeight="1" hidden="1">
      <c r="A26" s="170" t="s">
        <v>112</v>
      </c>
      <c r="B26" s="171"/>
      <c r="C26" s="172"/>
      <c r="D26" s="173"/>
      <c r="E26" s="174" t="s">
        <v>143</v>
      </c>
      <c r="F26" s="188" t="s">
        <v>144</v>
      </c>
      <c r="G26" s="176"/>
      <c r="H26" s="176"/>
      <c r="I26" s="176"/>
      <c r="J26" s="176"/>
      <c r="K26" s="177" t="e">
        <f t="shared" si="1"/>
        <v>#DIV/0!</v>
      </c>
      <c r="L26" s="177" t="e">
        <f t="shared" si="1"/>
        <v>#DIV/0!</v>
      </c>
    </row>
    <row r="27" spans="1:12" ht="18.75" customHeight="1" hidden="1">
      <c r="A27" s="170" t="s">
        <v>112</v>
      </c>
      <c r="B27" s="171"/>
      <c r="C27" s="172"/>
      <c r="D27" s="173"/>
      <c r="E27" s="174" t="s">
        <v>145</v>
      </c>
      <c r="F27" s="188" t="s">
        <v>146</v>
      </c>
      <c r="G27" s="176"/>
      <c r="H27" s="176"/>
      <c r="I27" s="176"/>
      <c r="J27" s="176"/>
      <c r="K27" s="177" t="e">
        <f t="shared" si="1"/>
        <v>#DIV/0!</v>
      </c>
      <c r="L27" s="177" t="e">
        <f t="shared" si="1"/>
        <v>#DIV/0!</v>
      </c>
    </row>
    <row r="28" spans="1:12" ht="18.75" customHeight="1" hidden="1">
      <c r="A28" s="170" t="s">
        <v>112</v>
      </c>
      <c r="B28" s="171"/>
      <c r="C28" s="172"/>
      <c r="D28" s="173"/>
      <c r="E28" s="174" t="s">
        <v>147</v>
      </c>
      <c r="F28" s="188" t="s">
        <v>148</v>
      </c>
      <c r="G28" s="176"/>
      <c r="H28" s="176"/>
      <c r="I28" s="176"/>
      <c r="J28" s="176"/>
      <c r="K28" s="177" t="e">
        <f t="shared" si="1"/>
        <v>#DIV/0!</v>
      </c>
      <c r="L28" s="177" t="e">
        <f t="shared" si="1"/>
        <v>#DIV/0!</v>
      </c>
    </row>
    <row r="29" spans="1:12" ht="18.75" customHeight="1" hidden="1">
      <c r="A29" s="170" t="s">
        <v>112</v>
      </c>
      <c r="B29" s="171"/>
      <c r="C29" s="172"/>
      <c r="D29" s="173"/>
      <c r="E29" s="174" t="s">
        <v>149</v>
      </c>
      <c r="F29" s="188" t="s">
        <v>150</v>
      </c>
      <c r="G29" s="176"/>
      <c r="H29" s="176"/>
      <c r="I29" s="176"/>
      <c r="J29" s="176"/>
      <c r="K29" s="177" t="e">
        <f t="shared" si="1"/>
        <v>#DIV/0!</v>
      </c>
      <c r="L29" s="177" t="e">
        <f t="shared" si="1"/>
        <v>#DIV/0!</v>
      </c>
    </row>
    <row r="30" spans="1:12" ht="18.75" customHeight="1" hidden="1">
      <c r="A30" s="170" t="s">
        <v>112</v>
      </c>
      <c r="B30" s="171"/>
      <c r="C30" s="172"/>
      <c r="D30" s="173"/>
      <c r="E30" s="174" t="s">
        <v>151</v>
      </c>
      <c r="F30" s="188" t="s">
        <v>152</v>
      </c>
      <c r="G30" s="176"/>
      <c r="H30" s="176"/>
      <c r="I30" s="176"/>
      <c r="J30" s="176"/>
      <c r="K30" s="177" t="e">
        <f t="shared" si="1"/>
        <v>#DIV/0!</v>
      </c>
      <c r="L30" s="177" t="e">
        <f t="shared" si="1"/>
        <v>#DIV/0!</v>
      </c>
    </row>
    <row r="31" spans="1:12" ht="18.75" customHeight="1" hidden="1">
      <c r="A31" s="164" t="s">
        <v>112</v>
      </c>
      <c r="B31" s="171"/>
      <c r="C31" s="172"/>
      <c r="D31" s="184" t="s">
        <v>153</v>
      </c>
      <c r="E31" s="189"/>
      <c r="F31" s="190" t="s">
        <v>154</v>
      </c>
      <c r="G31" s="168"/>
      <c r="H31" s="168"/>
      <c r="I31" s="168"/>
      <c r="J31" s="168"/>
      <c r="K31" s="169" t="e">
        <f t="shared" si="1"/>
        <v>#DIV/0!</v>
      </c>
      <c r="L31" s="169" t="e">
        <f t="shared" si="1"/>
        <v>#DIV/0!</v>
      </c>
    </row>
    <row r="32" spans="1:12" ht="24" customHeight="1">
      <c r="A32" s="157" t="s">
        <v>112</v>
      </c>
      <c r="B32" s="178"/>
      <c r="C32" s="191" t="s">
        <v>155</v>
      </c>
      <c r="D32" s="179"/>
      <c r="E32" s="192"/>
      <c r="F32" s="181" t="s">
        <v>156</v>
      </c>
      <c r="G32" s="193">
        <f>SUM(G33+G36+G40+G49+G60+G55+G64)</f>
        <v>13078028</v>
      </c>
      <c r="H32" s="193">
        <f>SUM(H33+H36+H40+H49+H60+H55+H64)</f>
        <v>10966799</v>
      </c>
      <c r="I32" s="193">
        <f>SUM(I33+I36+I40+I49+I60+I55+I64)</f>
        <v>1078575</v>
      </c>
      <c r="J32" s="193">
        <f>SUM(J33+J36+J40+J49+J60+J55+J64)</f>
        <v>9979415</v>
      </c>
      <c r="K32" s="163">
        <f t="shared" si="1"/>
        <v>76.3067260599228</v>
      </c>
      <c r="L32" s="163">
        <f t="shared" si="1"/>
        <v>90.99660712300827</v>
      </c>
    </row>
    <row r="33" spans="1:12" ht="18.75" customHeight="1">
      <c r="A33" s="164" t="s">
        <v>112</v>
      </c>
      <c r="B33" s="194"/>
      <c r="C33" s="195"/>
      <c r="D33" s="165" t="s">
        <v>157</v>
      </c>
      <c r="E33" s="196"/>
      <c r="F33" s="167" t="s">
        <v>158</v>
      </c>
      <c r="G33" s="197">
        <f>SUM(G34:G35)</f>
        <v>117603</v>
      </c>
      <c r="H33" s="197">
        <f>SUM(H34:H35)</f>
        <v>98810</v>
      </c>
      <c r="I33" s="197">
        <f>SUM(I34:I35)</f>
        <v>8237</v>
      </c>
      <c r="J33" s="197">
        <f>SUM(J34:J35)</f>
        <v>87643</v>
      </c>
      <c r="K33" s="169">
        <f t="shared" si="1"/>
        <v>74.52445941004906</v>
      </c>
      <c r="L33" s="169">
        <f t="shared" si="1"/>
        <v>88.69851229632629</v>
      </c>
    </row>
    <row r="34" spans="1:12" ht="22.5" customHeight="1">
      <c r="A34" s="170" t="s">
        <v>112</v>
      </c>
      <c r="B34" s="194"/>
      <c r="C34" s="198"/>
      <c r="D34" s="199"/>
      <c r="E34" s="200">
        <v>631001</v>
      </c>
      <c r="F34" s="201" t="s">
        <v>159</v>
      </c>
      <c r="G34" s="202">
        <v>115310</v>
      </c>
      <c r="H34" s="202">
        <v>96790</v>
      </c>
      <c r="I34" s="202">
        <v>8186</v>
      </c>
      <c r="J34" s="202">
        <v>85792</v>
      </c>
      <c r="K34" s="177">
        <f t="shared" si="1"/>
        <v>74.40117942936432</v>
      </c>
      <c r="L34" s="177">
        <f t="shared" si="1"/>
        <v>88.63725591486724</v>
      </c>
    </row>
    <row r="35" spans="1:12" ht="22.5" customHeight="1">
      <c r="A35" s="170" t="s">
        <v>112</v>
      </c>
      <c r="B35" s="194"/>
      <c r="C35" s="198"/>
      <c r="D35" s="199"/>
      <c r="E35" s="200">
        <v>631004</v>
      </c>
      <c r="F35" s="201" t="s">
        <v>160</v>
      </c>
      <c r="G35" s="202">
        <v>2293</v>
      </c>
      <c r="H35" s="202">
        <v>2020</v>
      </c>
      <c r="I35" s="202">
        <v>51</v>
      </c>
      <c r="J35" s="202">
        <v>1851</v>
      </c>
      <c r="K35" s="177">
        <f t="shared" si="1"/>
        <v>80.72394243349325</v>
      </c>
      <c r="L35" s="177">
        <f t="shared" si="1"/>
        <v>91.63366336633663</v>
      </c>
    </row>
    <row r="36" spans="1:12" ht="18.75" customHeight="1">
      <c r="A36" s="164" t="s">
        <v>112</v>
      </c>
      <c r="B36" s="194"/>
      <c r="C36" s="195"/>
      <c r="D36" s="165" t="s">
        <v>161</v>
      </c>
      <c r="E36" s="196"/>
      <c r="F36" s="167" t="s">
        <v>162</v>
      </c>
      <c r="G36" s="197">
        <f>SUM(G37:G39)</f>
        <v>4068701</v>
      </c>
      <c r="H36" s="197">
        <f>SUM(H37:H39)</f>
        <v>3377876</v>
      </c>
      <c r="I36" s="197">
        <f>SUM(I37:I39)</f>
        <v>352996</v>
      </c>
      <c r="J36" s="197">
        <f>SUM(J37:J39)</f>
        <v>3719359</v>
      </c>
      <c r="K36" s="169">
        <f t="shared" si="1"/>
        <v>91.41391810309973</v>
      </c>
      <c r="L36" s="169">
        <f t="shared" si="1"/>
        <v>110.10940010823369</v>
      </c>
    </row>
    <row r="37" spans="1:12" ht="22.5" customHeight="1">
      <c r="A37" s="170" t="s">
        <v>112</v>
      </c>
      <c r="B37" s="194"/>
      <c r="C37" s="195"/>
      <c r="D37" s="203"/>
      <c r="E37" s="204">
        <v>632001</v>
      </c>
      <c r="F37" s="205" t="s">
        <v>163</v>
      </c>
      <c r="G37" s="202">
        <v>1148447</v>
      </c>
      <c r="H37" s="202">
        <v>922729</v>
      </c>
      <c r="I37" s="202">
        <v>88355</v>
      </c>
      <c r="J37" s="202">
        <v>984398</v>
      </c>
      <c r="K37" s="177">
        <f t="shared" si="1"/>
        <v>85.71557938677188</v>
      </c>
      <c r="L37" s="177">
        <f t="shared" si="1"/>
        <v>106.68332739081572</v>
      </c>
    </row>
    <row r="38" spans="1:12" ht="22.5" customHeight="1">
      <c r="A38" s="170" t="s">
        <v>112</v>
      </c>
      <c r="B38" s="194"/>
      <c r="C38" s="195"/>
      <c r="D38" s="203"/>
      <c r="E38" s="204">
        <v>632002</v>
      </c>
      <c r="F38" s="205" t="s">
        <v>164</v>
      </c>
      <c r="G38" s="202">
        <v>102338</v>
      </c>
      <c r="H38" s="202">
        <v>82709</v>
      </c>
      <c r="I38" s="202">
        <v>8252</v>
      </c>
      <c r="J38" s="202">
        <v>74362</v>
      </c>
      <c r="K38" s="177">
        <f t="shared" si="1"/>
        <v>72.6631358830542</v>
      </c>
      <c r="L38" s="177">
        <f t="shared" si="1"/>
        <v>89.9079906660702</v>
      </c>
    </row>
    <row r="39" spans="1:12" ht="22.5" customHeight="1">
      <c r="A39" s="170" t="s">
        <v>112</v>
      </c>
      <c r="B39" s="194"/>
      <c r="C39" s="195"/>
      <c r="D39" s="203"/>
      <c r="E39" s="204">
        <v>632003</v>
      </c>
      <c r="F39" s="206" t="s">
        <v>165</v>
      </c>
      <c r="G39" s="202">
        <v>2817916</v>
      </c>
      <c r="H39" s="202">
        <v>2372438</v>
      </c>
      <c r="I39" s="202">
        <v>256389</v>
      </c>
      <c r="J39" s="202">
        <v>2660599</v>
      </c>
      <c r="K39" s="177">
        <f t="shared" si="1"/>
        <v>94.41725729226847</v>
      </c>
      <c r="L39" s="177">
        <f t="shared" si="1"/>
        <v>112.14619728734745</v>
      </c>
    </row>
    <row r="40" spans="1:12" ht="18.75" customHeight="1">
      <c r="A40" s="164" t="s">
        <v>112</v>
      </c>
      <c r="B40" s="194"/>
      <c r="C40" s="195"/>
      <c r="D40" s="165" t="s">
        <v>166</v>
      </c>
      <c r="E40" s="196"/>
      <c r="F40" s="167" t="s">
        <v>167</v>
      </c>
      <c r="G40" s="197">
        <f>SUM(G41:G48)</f>
        <v>941344</v>
      </c>
      <c r="H40" s="197">
        <f>SUM(H41:H48)</f>
        <v>778336</v>
      </c>
      <c r="I40" s="197">
        <f>SUM(I41:I48)</f>
        <v>78178</v>
      </c>
      <c r="J40" s="197">
        <f>SUM(J41:J48)</f>
        <v>643425</v>
      </c>
      <c r="K40" s="169">
        <f t="shared" si="1"/>
        <v>68.35173964034402</v>
      </c>
      <c r="L40" s="169">
        <f t="shared" si="1"/>
        <v>82.66674032808453</v>
      </c>
    </row>
    <row r="41" spans="1:12" ht="22.5" customHeight="1">
      <c r="A41" s="170" t="s">
        <v>112</v>
      </c>
      <c r="B41" s="194"/>
      <c r="C41" s="195"/>
      <c r="D41" s="207"/>
      <c r="E41" s="208" t="s">
        <v>168</v>
      </c>
      <c r="F41" s="209" t="s">
        <v>169</v>
      </c>
      <c r="G41" s="210">
        <v>11166</v>
      </c>
      <c r="H41" s="210">
        <v>9841</v>
      </c>
      <c r="I41" s="210">
        <v>1220</v>
      </c>
      <c r="J41" s="210">
        <v>7696</v>
      </c>
      <c r="K41" s="177">
        <f t="shared" si="1"/>
        <v>68.92351782195952</v>
      </c>
      <c r="L41" s="177">
        <f t="shared" si="1"/>
        <v>78.20343461030383</v>
      </c>
    </row>
    <row r="42" spans="1:12" ht="22.5" customHeight="1">
      <c r="A42" s="170" t="s">
        <v>112</v>
      </c>
      <c r="B42" s="194"/>
      <c r="C42" s="195"/>
      <c r="D42" s="207"/>
      <c r="E42" s="208" t="s">
        <v>170</v>
      </c>
      <c r="F42" s="209" t="s">
        <v>171</v>
      </c>
      <c r="G42" s="210">
        <v>0</v>
      </c>
      <c r="H42" s="210">
        <v>0</v>
      </c>
      <c r="I42" s="210">
        <v>38</v>
      </c>
      <c r="J42" s="210">
        <v>101</v>
      </c>
      <c r="K42" s="177">
        <v>0</v>
      </c>
      <c r="L42" s="177">
        <v>0</v>
      </c>
    </row>
    <row r="43" spans="1:12" ht="22.5" customHeight="1">
      <c r="A43" s="170" t="s">
        <v>112</v>
      </c>
      <c r="B43" s="194"/>
      <c r="C43" s="195"/>
      <c r="D43" s="207"/>
      <c r="E43" s="208" t="s">
        <v>172</v>
      </c>
      <c r="F43" s="209" t="s">
        <v>173</v>
      </c>
      <c r="G43" s="210">
        <v>0</v>
      </c>
      <c r="H43" s="210">
        <v>0</v>
      </c>
      <c r="I43" s="210">
        <v>0</v>
      </c>
      <c r="J43" s="210">
        <v>8</v>
      </c>
      <c r="K43" s="177">
        <v>0</v>
      </c>
      <c r="L43" s="177">
        <v>0</v>
      </c>
    </row>
    <row r="44" spans="1:12" ht="22.5" customHeight="1">
      <c r="A44" s="170" t="s">
        <v>112</v>
      </c>
      <c r="B44" s="194"/>
      <c r="C44" s="195"/>
      <c r="D44" s="207"/>
      <c r="E44" s="208" t="s">
        <v>174</v>
      </c>
      <c r="F44" s="209" t="s">
        <v>175</v>
      </c>
      <c r="G44" s="210">
        <v>1076</v>
      </c>
      <c r="H44" s="210">
        <v>928</v>
      </c>
      <c r="I44" s="210">
        <v>19</v>
      </c>
      <c r="J44" s="210">
        <v>779</v>
      </c>
      <c r="K44" s="177">
        <f t="shared" si="1"/>
        <v>72.39776951672863</v>
      </c>
      <c r="L44" s="177">
        <f t="shared" si="1"/>
        <v>83.94396551724138</v>
      </c>
    </row>
    <row r="45" spans="1:12" ht="22.5" customHeight="1">
      <c r="A45" s="170" t="s">
        <v>112</v>
      </c>
      <c r="B45" s="194"/>
      <c r="C45" s="195"/>
      <c r="D45" s="207"/>
      <c r="E45" s="208" t="s">
        <v>176</v>
      </c>
      <c r="F45" s="209" t="s">
        <v>177</v>
      </c>
      <c r="G45" s="210">
        <v>905988</v>
      </c>
      <c r="H45" s="210">
        <v>748829</v>
      </c>
      <c r="I45" s="210">
        <v>75675</v>
      </c>
      <c r="J45" s="210">
        <v>622299</v>
      </c>
      <c r="K45" s="177">
        <f t="shared" si="1"/>
        <v>68.68733360706764</v>
      </c>
      <c r="L45" s="177">
        <f t="shared" si="1"/>
        <v>83.1029514081319</v>
      </c>
    </row>
    <row r="46" spans="1:12" ht="22.5" customHeight="1">
      <c r="A46" s="170" t="s">
        <v>112</v>
      </c>
      <c r="B46" s="194"/>
      <c r="C46" s="195"/>
      <c r="D46" s="207"/>
      <c r="E46" s="208" t="s">
        <v>178</v>
      </c>
      <c r="F46" s="209" t="s">
        <v>179</v>
      </c>
      <c r="G46" s="210">
        <v>3820</v>
      </c>
      <c r="H46" s="210">
        <v>3475</v>
      </c>
      <c r="I46" s="210">
        <v>81</v>
      </c>
      <c r="J46" s="210">
        <v>4756</v>
      </c>
      <c r="K46" s="177">
        <f t="shared" si="1"/>
        <v>124.50261780104712</v>
      </c>
      <c r="L46" s="177">
        <f t="shared" si="1"/>
        <v>136.86330935251797</v>
      </c>
    </row>
    <row r="47" spans="1:12" ht="22.5" customHeight="1">
      <c r="A47" s="170" t="s">
        <v>112</v>
      </c>
      <c r="B47" s="194"/>
      <c r="C47" s="195"/>
      <c r="D47" s="207"/>
      <c r="E47" s="208" t="s">
        <v>180</v>
      </c>
      <c r="F47" s="209" t="s">
        <v>181</v>
      </c>
      <c r="G47" s="210">
        <v>8047</v>
      </c>
      <c r="H47" s="210">
        <v>6228</v>
      </c>
      <c r="I47" s="210">
        <v>264</v>
      </c>
      <c r="J47" s="210">
        <v>1423</v>
      </c>
      <c r="K47" s="177">
        <f t="shared" si="1"/>
        <v>17.68360879830993</v>
      </c>
      <c r="L47" s="177">
        <f t="shared" si="1"/>
        <v>22.848426461143223</v>
      </c>
    </row>
    <row r="48" spans="1:12" ht="22.5" customHeight="1">
      <c r="A48" s="170" t="s">
        <v>112</v>
      </c>
      <c r="B48" s="194"/>
      <c r="C48" s="195"/>
      <c r="D48" s="207"/>
      <c r="E48" s="208" t="s">
        <v>182</v>
      </c>
      <c r="F48" s="209" t="s">
        <v>183</v>
      </c>
      <c r="G48" s="210">
        <v>11247</v>
      </c>
      <c r="H48" s="210">
        <v>9035</v>
      </c>
      <c r="I48" s="210">
        <v>881</v>
      </c>
      <c r="J48" s="210">
        <v>6363</v>
      </c>
      <c r="K48" s="177">
        <f t="shared" si="1"/>
        <v>56.57508668978394</v>
      </c>
      <c r="L48" s="177">
        <f t="shared" si="1"/>
        <v>70.42612064194797</v>
      </c>
    </row>
    <row r="49" spans="1:12" ht="18.75" customHeight="1">
      <c r="A49" s="164" t="s">
        <v>112</v>
      </c>
      <c r="B49" s="194"/>
      <c r="C49" s="195"/>
      <c r="D49" s="165" t="s">
        <v>184</v>
      </c>
      <c r="E49" s="196"/>
      <c r="F49" s="167" t="s">
        <v>185</v>
      </c>
      <c r="G49" s="197">
        <f>SUM(G50:G54)</f>
        <v>195810</v>
      </c>
      <c r="H49" s="197">
        <f>SUM(H50:H54)</f>
        <v>166710</v>
      </c>
      <c r="I49" s="197">
        <f>SUM(I50:I54)</f>
        <v>18759</v>
      </c>
      <c r="J49" s="197">
        <f>SUM(J50:J54)</f>
        <v>174159</v>
      </c>
      <c r="K49" s="169">
        <f t="shared" si="1"/>
        <v>88.94285276543589</v>
      </c>
      <c r="L49" s="169">
        <f t="shared" si="1"/>
        <v>104.46823825805292</v>
      </c>
    </row>
    <row r="50" spans="1:12" ht="22.5" customHeight="1">
      <c r="A50" s="170" t="s">
        <v>112</v>
      </c>
      <c r="B50" s="194"/>
      <c r="C50" s="195"/>
      <c r="D50" s="203"/>
      <c r="E50" s="204">
        <v>634001</v>
      </c>
      <c r="F50" s="211" t="s">
        <v>186</v>
      </c>
      <c r="G50" s="202">
        <v>153674</v>
      </c>
      <c r="H50" s="202">
        <v>127063</v>
      </c>
      <c r="I50" s="202">
        <v>13619</v>
      </c>
      <c r="J50" s="202">
        <v>122602</v>
      </c>
      <c r="K50" s="177">
        <f t="shared" si="1"/>
        <v>79.78057446282389</v>
      </c>
      <c r="L50" s="177">
        <f t="shared" si="1"/>
        <v>96.48914318094174</v>
      </c>
    </row>
    <row r="51" spans="1:12" ht="22.5" customHeight="1">
      <c r="A51" s="170" t="s">
        <v>112</v>
      </c>
      <c r="B51" s="194"/>
      <c r="C51" s="195"/>
      <c r="D51" s="203"/>
      <c r="E51" s="204">
        <v>634002</v>
      </c>
      <c r="F51" s="211" t="s">
        <v>187</v>
      </c>
      <c r="G51" s="202">
        <v>23237</v>
      </c>
      <c r="H51" s="202">
        <v>21098</v>
      </c>
      <c r="I51" s="202">
        <v>5140</v>
      </c>
      <c r="J51" s="202">
        <v>31869</v>
      </c>
      <c r="K51" s="177">
        <f t="shared" si="1"/>
        <v>137.1476524508327</v>
      </c>
      <c r="L51" s="177">
        <f t="shared" si="1"/>
        <v>151.05223243909376</v>
      </c>
    </row>
    <row r="52" spans="1:12" ht="22.5" customHeight="1">
      <c r="A52" s="170" t="s">
        <v>112</v>
      </c>
      <c r="B52" s="194"/>
      <c r="C52" s="195"/>
      <c r="D52" s="212"/>
      <c r="E52" s="213" t="s">
        <v>188</v>
      </c>
      <c r="F52" s="209" t="s">
        <v>189</v>
      </c>
      <c r="G52" s="202">
        <v>13057</v>
      </c>
      <c r="H52" s="202">
        <v>13057</v>
      </c>
      <c r="I52" s="202">
        <v>0</v>
      </c>
      <c r="J52" s="202">
        <v>14825</v>
      </c>
      <c r="K52" s="177">
        <f t="shared" si="1"/>
        <v>113.54062954736924</v>
      </c>
      <c r="L52" s="177">
        <f t="shared" si="1"/>
        <v>113.54062954736924</v>
      </c>
    </row>
    <row r="53" spans="1:12" ht="22.5" customHeight="1">
      <c r="A53" s="170" t="s">
        <v>112</v>
      </c>
      <c r="B53" s="194"/>
      <c r="C53" s="195"/>
      <c r="D53" s="212"/>
      <c r="E53" s="204">
        <v>634004</v>
      </c>
      <c r="F53" s="214" t="s">
        <v>190</v>
      </c>
      <c r="G53" s="202">
        <v>580</v>
      </c>
      <c r="H53" s="202">
        <v>480</v>
      </c>
      <c r="I53" s="202">
        <v>0</v>
      </c>
      <c r="J53" s="202">
        <v>547</v>
      </c>
      <c r="K53" s="177">
        <f t="shared" si="1"/>
        <v>94.3103448275862</v>
      </c>
      <c r="L53" s="177">
        <f t="shared" si="1"/>
        <v>113.95833333333334</v>
      </c>
    </row>
    <row r="54" spans="1:12" ht="22.5" customHeight="1">
      <c r="A54" s="170" t="s">
        <v>112</v>
      </c>
      <c r="B54" s="194"/>
      <c r="C54" s="195"/>
      <c r="D54" s="212"/>
      <c r="E54" s="204">
        <v>634005</v>
      </c>
      <c r="F54" s="214" t="s">
        <v>191</v>
      </c>
      <c r="G54" s="202">
        <v>5262</v>
      </c>
      <c r="H54" s="202">
        <v>5012</v>
      </c>
      <c r="I54" s="202">
        <v>0</v>
      </c>
      <c r="J54" s="202">
        <v>4316</v>
      </c>
      <c r="K54" s="177">
        <f t="shared" si="1"/>
        <v>82.02204484986697</v>
      </c>
      <c r="L54" s="177">
        <f t="shared" si="1"/>
        <v>86.11332801276936</v>
      </c>
    </row>
    <row r="55" spans="1:12" ht="18.75" customHeight="1">
      <c r="A55" s="164" t="s">
        <v>112</v>
      </c>
      <c r="B55" s="194"/>
      <c r="C55" s="195"/>
      <c r="D55" s="165" t="s">
        <v>192</v>
      </c>
      <c r="E55" s="215"/>
      <c r="F55" s="167" t="s">
        <v>193</v>
      </c>
      <c r="G55" s="197">
        <f>SUM(G56:G59)</f>
        <v>263196</v>
      </c>
      <c r="H55" s="197">
        <f>SUM(H56:H59)</f>
        <v>213345</v>
      </c>
      <c r="I55" s="197">
        <f>SUM(I56:I59)</f>
        <v>1865</v>
      </c>
      <c r="J55" s="197">
        <f>SUM(J56:J59)</f>
        <v>183442</v>
      </c>
      <c r="K55" s="169">
        <f t="shared" si="1"/>
        <v>69.69786774874999</v>
      </c>
      <c r="L55" s="169">
        <f t="shared" si="1"/>
        <v>85.98373526447773</v>
      </c>
    </row>
    <row r="56" spans="1:12" ht="22.5" customHeight="1">
      <c r="A56" s="170" t="s">
        <v>112</v>
      </c>
      <c r="B56" s="194"/>
      <c r="C56" s="195"/>
      <c r="D56" s="203"/>
      <c r="E56" s="204">
        <v>635001</v>
      </c>
      <c r="F56" s="214" t="s">
        <v>194</v>
      </c>
      <c r="G56" s="202">
        <v>805</v>
      </c>
      <c r="H56" s="202">
        <v>553</v>
      </c>
      <c r="I56" s="202">
        <v>0</v>
      </c>
      <c r="J56" s="202">
        <v>86</v>
      </c>
      <c r="K56" s="216">
        <f t="shared" si="1"/>
        <v>10.683229813664596</v>
      </c>
      <c r="L56" s="216">
        <f t="shared" si="1"/>
        <v>15.551537070524413</v>
      </c>
    </row>
    <row r="57" spans="1:12" ht="22.5" customHeight="1">
      <c r="A57" s="170" t="s">
        <v>112</v>
      </c>
      <c r="B57" s="194"/>
      <c r="C57" s="195"/>
      <c r="D57" s="203"/>
      <c r="E57" s="204">
        <v>635002</v>
      </c>
      <c r="F57" s="214" t="s">
        <v>195</v>
      </c>
      <c r="G57" s="202">
        <v>134474</v>
      </c>
      <c r="H57" s="202">
        <v>106558</v>
      </c>
      <c r="I57" s="202">
        <v>0</v>
      </c>
      <c r="J57" s="202">
        <v>140379</v>
      </c>
      <c r="K57" s="216">
        <f t="shared" si="1"/>
        <v>104.39118342579235</v>
      </c>
      <c r="L57" s="216">
        <f t="shared" si="1"/>
        <v>131.73952213817827</v>
      </c>
    </row>
    <row r="58" spans="1:12" ht="22.5" customHeight="1">
      <c r="A58" s="170" t="s">
        <v>112</v>
      </c>
      <c r="B58" s="194"/>
      <c r="C58" s="195"/>
      <c r="D58" s="203"/>
      <c r="E58" s="204">
        <v>635004</v>
      </c>
      <c r="F58" s="214" t="s">
        <v>196</v>
      </c>
      <c r="G58" s="202">
        <v>82722</v>
      </c>
      <c r="H58" s="202">
        <v>67535</v>
      </c>
      <c r="I58" s="202">
        <v>1593</v>
      </c>
      <c r="J58" s="202">
        <v>22724</v>
      </c>
      <c r="K58" s="216">
        <f t="shared" si="1"/>
        <v>27.470322284277458</v>
      </c>
      <c r="L58" s="216">
        <f t="shared" si="1"/>
        <v>33.64773820981713</v>
      </c>
    </row>
    <row r="59" spans="1:12" ht="22.5" customHeight="1">
      <c r="A59" s="170" t="s">
        <v>112</v>
      </c>
      <c r="B59" s="194"/>
      <c r="C59" s="195"/>
      <c r="D59" s="203"/>
      <c r="E59" s="204">
        <v>635006</v>
      </c>
      <c r="F59" s="211" t="s">
        <v>197</v>
      </c>
      <c r="G59" s="202">
        <v>45195</v>
      </c>
      <c r="H59" s="202">
        <v>38699</v>
      </c>
      <c r="I59" s="202">
        <v>272</v>
      </c>
      <c r="J59" s="202">
        <v>20253</v>
      </c>
      <c r="K59" s="216">
        <f t="shared" si="1"/>
        <v>44.81247925655493</v>
      </c>
      <c r="L59" s="216">
        <f t="shared" si="1"/>
        <v>52.33468565079201</v>
      </c>
    </row>
    <row r="60" spans="1:12" ht="18.75" customHeight="1">
      <c r="A60" s="164" t="s">
        <v>112</v>
      </c>
      <c r="B60" s="194"/>
      <c r="C60" s="195"/>
      <c r="D60" s="165" t="s">
        <v>198</v>
      </c>
      <c r="E60" s="196"/>
      <c r="F60" s="167" t="s">
        <v>199</v>
      </c>
      <c r="G60" s="197">
        <f>SUM(G61:G63)</f>
        <v>1780954</v>
      </c>
      <c r="H60" s="197">
        <f>SUM(H61:H63)</f>
        <v>1608114</v>
      </c>
      <c r="I60" s="197">
        <f>SUM(I61:I63)</f>
        <v>276728</v>
      </c>
      <c r="J60" s="197">
        <f>SUM(J61:J63)</f>
        <v>1648456</v>
      </c>
      <c r="K60" s="169">
        <f t="shared" si="1"/>
        <v>92.560279490655</v>
      </c>
      <c r="L60" s="169">
        <f t="shared" si="1"/>
        <v>102.50865299350669</v>
      </c>
    </row>
    <row r="61" spans="1:12" ht="22.5" customHeight="1">
      <c r="A61" s="170" t="s">
        <v>112</v>
      </c>
      <c r="B61" s="194"/>
      <c r="C61" s="195"/>
      <c r="D61" s="217"/>
      <c r="E61" s="204">
        <v>636001</v>
      </c>
      <c r="F61" s="218" t="s">
        <v>200</v>
      </c>
      <c r="G61" s="202">
        <v>1772397</v>
      </c>
      <c r="H61" s="202">
        <v>1600946</v>
      </c>
      <c r="I61" s="202">
        <v>276393</v>
      </c>
      <c r="J61" s="202">
        <v>1642616</v>
      </c>
      <c r="K61" s="177">
        <f t="shared" si="1"/>
        <v>92.6776563038642</v>
      </c>
      <c r="L61" s="177">
        <f t="shared" si="1"/>
        <v>102.60283607317173</v>
      </c>
    </row>
    <row r="62" spans="1:12" ht="22.5" customHeight="1">
      <c r="A62" s="170" t="s">
        <v>112</v>
      </c>
      <c r="B62" s="194"/>
      <c r="C62" s="195"/>
      <c r="D62" s="217"/>
      <c r="E62" s="204">
        <v>636002</v>
      </c>
      <c r="F62" s="218" t="s">
        <v>201</v>
      </c>
      <c r="G62" s="202">
        <v>8557</v>
      </c>
      <c r="H62" s="202">
        <v>7168</v>
      </c>
      <c r="I62" s="202">
        <v>335</v>
      </c>
      <c r="J62" s="202">
        <v>5840</v>
      </c>
      <c r="K62" s="177">
        <f t="shared" si="1"/>
        <v>68.24821783335281</v>
      </c>
      <c r="L62" s="177">
        <f t="shared" si="1"/>
        <v>81.47321428571429</v>
      </c>
    </row>
    <row r="63" spans="1:12" s="227" customFormat="1" ht="21" customHeight="1" hidden="1">
      <c r="A63" s="219" t="s">
        <v>112</v>
      </c>
      <c r="B63" s="220"/>
      <c r="C63" s="221"/>
      <c r="D63" s="222"/>
      <c r="E63" s="223">
        <v>636005</v>
      </c>
      <c r="F63" s="224" t="s">
        <v>202</v>
      </c>
      <c r="G63" s="225">
        <v>0</v>
      </c>
      <c r="H63" s="202">
        <v>0</v>
      </c>
      <c r="I63" s="202">
        <v>0</v>
      </c>
      <c r="J63" s="202">
        <v>0</v>
      </c>
      <c r="K63" s="226">
        <v>0</v>
      </c>
      <c r="L63" s="226">
        <v>0</v>
      </c>
    </row>
    <row r="64" spans="1:12" ht="18.75" customHeight="1">
      <c r="A64" s="164" t="s">
        <v>112</v>
      </c>
      <c r="B64" s="194"/>
      <c r="C64" s="195"/>
      <c r="D64" s="165" t="s">
        <v>203</v>
      </c>
      <c r="E64" s="196"/>
      <c r="F64" s="167" t="s">
        <v>204</v>
      </c>
      <c r="G64" s="197">
        <f>SUM(G65:G82)</f>
        <v>5710420</v>
      </c>
      <c r="H64" s="197">
        <f>SUM(H65:H82)</f>
        <v>4723608</v>
      </c>
      <c r="I64" s="197">
        <f>SUM(I65:I82)</f>
        <v>341812</v>
      </c>
      <c r="J64" s="197">
        <f>SUM(J65:J82)</f>
        <v>3522931</v>
      </c>
      <c r="K64" s="169">
        <f aca="true" t="shared" si="2" ref="K64:L78">SUM($J64/G64)*100</f>
        <v>61.69302783332925</v>
      </c>
      <c r="L64" s="169">
        <f t="shared" si="2"/>
        <v>74.58135814826294</v>
      </c>
    </row>
    <row r="65" spans="1:12" ht="22.5" customHeight="1">
      <c r="A65" s="170" t="s">
        <v>112</v>
      </c>
      <c r="B65" s="194"/>
      <c r="C65" s="195"/>
      <c r="D65" s="207"/>
      <c r="E65" s="208" t="s">
        <v>205</v>
      </c>
      <c r="F65" s="209" t="s">
        <v>206</v>
      </c>
      <c r="G65" s="202">
        <v>14207</v>
      </c>
      <c r="H65" s="202">
        <v>12533</v>
      </c>
      <c r="I65" s="202">
        <v>518</v>
      </c>
      <c r="J65" s="202">
        <v>3730</v>
      </c>
      <c r="K65" s="216">
        <f t="shared" si="2"/>
        <v>26.254663194200038</v>
      </c>
      <c r="L65" s="216">
        <f t="shared" si="2"/>
        <v>29.76142982526131</v>
      </c>
    </row>
    <row r="66" spans="1:12" ht="22.5" customHeight="1">
      <c r="A66" s="170" t="s">
        <v>112</v>
      </c>
      <c r="B66" s="194"/>
      <c r="C66" s="195"/>
      <c r="D66" s="207"/>
      <c r="E66" s="208" t="s">
        <v>207</v>
      </c>
      <c r="F66" s="209" t="s">
        <v>208</v>
      </c>
      <c r="G66" s="202">
        <v>1240</v>
      </c>
      <c r="H66" s="202">
        <v>1220</v>
      </c>
      <c r="I66" s="202">
        <v>103</v>
      </c>
      <c r="J66" s="202">
        <v>255</v>
      </c>
      <c r="K66" s="216">
        <f t="shared" si="2"/>
        <v>20.56451612903226</v>
      </c>
      <c r="L66" s="216">
        <f t="shared" si="2"/>
        <v>20.901639344262296</v>
      </c>
    </row>
    <row r="67" spans="1:12" ht="22.5" customHeight="1">
      <c r="A67" s="170" t="s">
        <v>112</v>
      </c>
      <c r="B67" s="194"/>
      <c r="C67" s="195"/>
      <c r="D67" s="207"/>
      <c r="E67" s="208" t="s">
        <v>209</v>
      </c>
      <c r="F67" s="209" t="s">
        <v>210</v>
      </c>
      <c r="G67" s="202">
        <v>703191</v>
      </c>
      <c r="H67" s="202">
        <v>573372</v>
      </c>
      <c r="I67" s="202">
        <v>70255</v>
      </c>
      <c r="J67" s="202">
        <v>476141</v>
      </c>
      <c r="K67" s="216">
        <f t="shared" si="2"/>
        <v>67.7114752606333</v>
      </c>
      <c r="L67" s="216">
        <f t="shared" si="2"/>
        <v>83.04224831348583</v>
      </c>
    </row>
    <row r="68" spans="1:12" ht="22.5" customHeight="1">
      <c r="A68" s="170" t="s">
        <v>112</v>
      </c>
      <c r="B68" s="194"/>
      <c r="C68" s="195"/>
      <c r="D68" s="207"/>
      <c r="E68" s="208" t="s">
        <v>211</v>
      </c>
      <c r="F68" s="209" t="s">
        <v>212</v>
      </c>
      <c r="G68" s="202">
        <v>1085155</v>
      </c>
      <c r="H68" s="202">
        <v>889845</v>
      </c>
      <c r="I68" s="202">
        <v>81128</v>
      </c>
      <c r="J68" s="202">
        <v>783400</v>
      </c>
      <c r="K68" s="216">
        <f t="shared" si="2"/>
        <v>72.19245176956287</v>
      </c>
      <c r="L68" s="216">
        <f t="shared" si="2"/>
        <v>88.03780433671032</v>
      </c>
    </row>
    <row r="69" spans="1:12" ht="22.5" customHeight="1">
      <c r="A69" s="170" t="s">
        <v>112</v>
      </c>
      <c r="B69" s="194"/>
      <c r="C69" s="195"/>
      <c r="D69" s="207"/>
      <c r="E69" s="208" t="s">
        <v>213</v>
      </c>
      <c r="F69" s="209" t="s">
        <v>158</v>
      </c>
      <c r="G69" s="202">
        <v>374</v>
      </c>
      <c r="H69" s="202">
        <v>333</v>
      </c>
      <c r="I69" s="202">
        <v>16</v>
      </c>
      <c r="J69" s="202">
        <v>185</v>
      </c>
      <c r="K69" s="216">
        <f t="shared" si="2"/>
        <v>49.465240641711226</v>
      </c>
      <c r="L69" s="216">
        <f t="shared" si="2"/>
        <v>55.55555555555556</v>
      </c>
    </row>
    <row r="70" spans="1:12" s="233" customFormat="1" ht="22.5" customHeight="1">
      <c r="A70" s="228" t="s">
        <v>112</v>
      </c>
      <c r="B70" s="229"/>
      <c r="C70" s="195"/>
      <c r="D70" s="230"/>
      <c r="E70" s="231" t="s">
        <v>214</v>
      </c>
      <c r="F70" s="232" t="s">
        <v>215</v>
      </c>
      <c r="G70" s="202">
        <v>81882</v>
      </c>
      <c r="H70" s="202">
        <v>81882</v>
      </c>
      <c r="I70" s="202">
        <v>0</v>
      </c>
      <c r="J70" s="202">
        <v>11147</v>
      </c>
      <c r="K70" s="216">
        <f t="shared" si="2"/>
        <v>13.613492586893333</v>
      </c>
      <c r="L70" s="216">
        <f t="shared" si="2"/>
        <v>13.613492586893333</v>
      </c>
    </row>
    <row r="71" spans="1:12" ht="22.5" customHeight="1">
      <c r="A71" s="170" t="s">
        <v>112</v>
      </c>
      <c r="B71" s="194"/>
      <c r="C71" s="195"/>
      <c r="D71" s="207"/>
      <c r="E71" s="208" t="s">
        <v>216</v>
      </c>
      <c r="F71" s="209" t="s">
        <v>217</v>
      </c>
      <c r="G71" s="202">
        <v>9228</v>
      </c>
      <c r="H71" s="202">
        <v>8581</v>
      </c>
      <c r="I71" s="202">
        <v>2055</v>
      </c>
      <c r="J71" s="202">
        <v>15433</v>
      </c>
      <c r="K71" s="216">
        <f t="shared" si="2"/>
        <v>167.24100563502384</v>
      </c>
      <c r="L71" s="216">
        <f t="shared" si="2"/>
        <v>179.85083323621956</v>
      </c>
    </row>
    <row r="72" spans="1:12" ht="22.5" customHeight="1">
      <c r="A72" s="170" t="s">
        <v>112</v>
      </c>
      <c r="B72" s="194"/>
      <c r="C72" s="195"/>
      <c r="D72" s="207"/>
      <c r="E72" s="208" t="s">
        <v>218</v>
      </c>
      <c r="F72" s="209" t="s">
        <v>219</v>
      </c>
      <c r="G72" s="202">
        <v>253699</v>
      </c>
      <c r="H72" s="202">
        <v>208524</v>
      </c>
      <c r="I72" s="202">
        <v>15219</v>
      </c>
      <c r="J72" s="202">
        <v>156824</v>
      </c>
      <c r="K72" s="216">
        <f t="shared" si="2"/>
        <v>61.814985474913186</v>
      </c>
      <c r="L72" s="216">
        <f t="shared" si="2"/>
        <v>75.2066908365464</v>
      </c>
    </row>
    <row r="73" spans="1:12" ht="22.5" customHeight="1">
      <c r="A73" s="170" t="s">
        <v>112</v>
      </c>
      <c r="B73" s="194"/>
      <c r="C73" s="195"/>
      <c r="D73" s="207"/>
      <c r="E73" s="208" t="s">
        <v>220</v>
      </c>
      <c r="F73" s="209" t="s">
        <v>221</v>
      </c>
      <c r="G73" s="202">
        <v>1331553</v>
      </c>
      <c r="H73" s="202">
        <v>1113208</v>
      </c>
      <c r="I73" s="202">
        <v>125720</v>
      </c>
      <c r="J73" s="202">
        <v>1113934</v>
      </c>
      <c r="K73" s="216">
        <f t="shared" si="2"/>
        <v>83.65675267901466</v>
      </c>
      <c r="L73" s="216">
        <f t="shared" si="2"/>
        <v>100.06521692262362</v>
      </c>
    </row>
    <row r="74" spans="1:12" ht="22.5" customHeight="1">
      <c r="A74" s="170" t="s">
        <v>112</v>
      </c>
      <c r="B74" s="194"/>
      <c r="C74" s="195"/>
      <c r="D74" s="207"/>
      <c r="E74" s="208" t="s">
        <v>222</v>
      </c>
      <c r="F74" s="209" t="s">
        <v>223</v>
      </c>
      <c r="G74" s="202">
        <v>89046</v>
      </c>
      <c r="H74" s="202">
        <v>87166</v>
      </c>
      <c r="I74" s="202">
        <v>-9</v>
      </c>
      <c r="J74" s="202">
        <v>48553</v>
      </c>
      <c r="K74" s="216">
        <f t="shared" si="2"/>
        <v>54.525750735574874</v>
      </c>
      <c r="L74" s="216">
        <f t="shared" si="2"/>
        <v>55.70176444944129</v>
      </c>
    </row>
    <row r="75" spans="1:12" ht="22.5" customHeight="1">
      <c r="A75" s="170" t="s">
        <v>112</v>
      </c>
      <c r="B75" s="194"/>
      <c r="C75" s="195"/>
      <c r="D75" s="207"/>
      <c r="E75" s="208" t="s">
        <v>224</v>
      </c>
      <c r="F75" s="209" t="s">
        <v>225</v>
      </c>
      <c r="G75" s="202">
        <v>436000</v>
      </c>
      <c r="H75" s="234">
        <v>353942</v>
      </c>
      <c r="I75" s="234">
        <v>35019</v>
      </c>
      <c r="J75" s="234">
        <v>335397</v>
      </c>
      <c r="K75" s="216">
        <f t="shared" si="2"/>
        <v>76.92591743119266</v>
      </c>
      <c r="L75" s="216">
        <f t="shared" si="2"/>
        <v>94.76044097620515</v>
      </c>
    </row>
    <row r="76" spans="1:12" s="227" customFormat="1" ht="22.5" customHeight="1" hidden="1">
      <c r="A76" s="219" t="s">
        <v>112</v>
      </c>
      <c r="B76" s="220"/>
      <c r="C76" s="221"/>
      <c r="D76" s="235"/>
      <c r="E76" s="236" t="s">
        <v>226</v>
      </c>
      <c r="F76" s="237" t="s">
        <v>227</v>
      </c>
      <c r="G76" s="225">
        <v>0</v>
      </c>
      <c r="H76" s="225">
        <v>0</v>
      </c>
      <c r="I76" s="225"/>
      <c r="J76" s="225"/>
      <c r="K76" s="216" t="e">
        <f t="shared" si="2"/>
        <v>#DIV/0!</v>
      </c>
      <c r="L76" s="216" t="e">
        <f t="shared" si="2"/>
        <v>#DIV/0!</v>
      </c>
    </row>
    <row r="77" spans="1:12" ht="22.5" customHeight="1">
      <c r="A77" s="170" t="s">
        <v>112</v>
      </c>
      <c r="B77" s="194"/>
      <c r="C77" s="195"/>
      <c r="D77" s="207"/>
      <c r="E77" s="208" t="s">
        <v>228</v>
      </c>
      <c r="F77" s="209" t="s">
        <v>229</v>
      </c>
      <c r="G77" s="202">
        <v>0</v>
      </c>
      <c r="H77" s="202">
        <v>0</v>
      </c>
      <c r="I77" s="202">
        <v>3</v>
      </c>
      <c r="J77" s="202">
        <v>32</v>
      </c>
      <c r="K77" s="216">
        <v>0</v>
      </c>
      <c r="L77" s="216">
        <v>0</v>
      </c>
    </row>
    <row r="78" spans="1:12" ht="22.5" customHeight="1">
      <c r="A78" s="170" t="s">
        <v>112</v>
      </c>
      <c r="B78" s="194"/>
      <c r="C78" s="195"/>
      <c r="D78" s="207"/>
      <c r="E78" s="208" t="s">
        <v>230</v>
      </c>
      <c r="F78" s="209" t="s">
        <v>231</v>
      </c>
      <c r="G78" s="202">
        <v>90000</v>
      </c>
      <c r="H78" s="202">
        <v>74781</v>
      </c>
      <c r="I78" s="202">
        <v>5340</v>
      </c>
      <c r="J78" s="202">
        <v>52303</v>
      </c>
      <c r="K78" s="216">
        <f t="shared" si="2"/>
        <v>58.114444444444445</v>
      </c>
      <c r="L78" s="216">
        <f t="shared" si="2"/>
        <v>69.94156269640685</v>
      </c>
    </row>
    <row r="79" spans="1:12" ht="22.5" customHeight="1">
      <c r="A79" s="170" t="s">
        <v>232</v>
      </c>
      <c r="B79" s="194"/>
      <c r="C79" s="195"/>
      <c r="D79" s="207"/>
      <c r="E79" s="208" t="s">
        <v>233</v>
      </c>
      <c r="F79" s="209" t="s">
        <v>234</v>
      </c>
      <c r="G79" s="202">
        <v>0</v>
      </c>
      <c r="H79" s="202">
        <v>0</v>
      </c>
      <c r="I79" s="202">
        <v>66</v>
      </c>
      <c r="J79" s="202">
        <v>301</v>
      </c>
      <c r="K79" s="216">
        <v>0</v>
      </c>
      <c r="L79" s="216">
        <v>0</v>
      </c>
    </row>
    <row r="80" spans="1:12" ht="22.5" customHeight="1">
      <c r="A80" s="170" t="s">
        <v>112</v>
      </c>
      <c r="B80" s="194"/>
      <c r="C80" s="195"/>
      <c r="D80" s="207"/>
      <c r="E80" s="208" t="s">
        <v>235</v>
      </c>
      <c r="F80" s="209" t="s">
        <v>236</v>
      </c>
      <c r="G80" s="202">
        <v>0</v>
      </c>
      <c r="H80" s="202">
        <v>0</v>
      </c>
      <c r="I80" s="202">
        <v>1642</v>
      </c>
      <c r="J80" s="202">
        <v>33505</v>
      </c>
      <c r="K80" s="216">
        <v>0</v>
      </c>
      <c r="L80" s="216">
        <v>0</v>
      </c>
    </row>
    <row r="81" spans="1:12" ht="22.5" customHeight="1">
      <c r="A81" s="170" t="s">
        <v>112</v>
      </c>
      <c r="B81" s="194"/>
      <c r="C81" s="195"/>
      <c r="D81" s="207"/>
      <c r="E81" s="208" t="s">
        <v>237</v>
      </c>
      <c r="F81" s="209" t="s">
        <v>238</v>
      </c>
      <c r="G81" s="202">
        <v>1560513</v>
      </c>
      <c r="H81" s="202">
        <v>1266553</v>
      </c>
      <c r="I81" s="202">
        <v>-43</v>
      </c>
      <c r="J81" s="202">
        <v>428508</v>
      </c>
      <c r="K81" s="216">
        <f aca="true" t="shared" si="3" ref="K81:L89">SUM($J81/G81)*100</f>
        <v>27.459431609989792</v>
      </c>
      <c r="L81" s="216">
        <f t="shared" si="3"/>
        <v>33.83261497939684</v>
      </c>
    </row>
    <row r="82" spans="1:12" ht="22.5" customHeight="1">
      <c r="A82" s="170" t="s">
        <v>112</v>
      </c>
      <c r="B82" s="194"/>
      <c r="C82" s="195"/>
      <c r="D82" s="207"/>
      <c r="E82" s="208" t="s">
        <v>239</v>
      </c>
      <c r="F82" s="209" t="s">
        <v>240</v>
      </c>
      <c r="G82" s="202">
        <v>54332</v>
      </c>
      <c r="H82" s="202">
        <v>51668</v>
      </c>
      <c r="I82" s="202">
        <v>4780</v>
      </c>
      <c r="J82" s="202">
        <v>63283</v>
      </c>
      <c r="K82" s="216">
        <f t="shared" si="3"/>
        <v>116.47463741441508</v>
      </c>
      <c r="L82" s="216">
        <f t="shared" si="3"/>
        <v>122.48006503057987</v>
      </c>
    </row>
    <row r="83" spans="1:12" ht="18.75" customHeight="1">
      <c r="A83" s="157" t="s">
        <v>112</v>
      </c>
      <c r="B83" s="178"/>
      <c r="C83" s="191" t="s">
        <v>241</v>
      </c>
      <c r="D83" s="179"/>
      <c r="E83" s="192"/>
      <c r="F83" s="181" t="s">
        <v>242</v>
      </c>
      <c r="G83" s="238">
        <f>SUM(G84+G90)</f>
        <v>981518</v>
      </c>
      <c r="H83" s="238">
        <f>SUM(H84+H90)</f>
        <v>876097</v>
      </c>
      <c r="I83" s="238">
        <f>SUM(I84+I90)</f>
        <v>28874</v>
      </c>
      <c r="J83" s="238">
        <f>SUM(J84+J90)</f>
        <v>741449</v>
      </c>
      <c r="K83" s="163">
        <f t="shared" si="3"/>
        <v>75.54104968018926</v>
      </c>
      <c r="L83" s="163">
        <f t="shared" si="3"/>
        <v>84.63092557102695</v>
      </c>
    </row>
    <row r="84" spans="1:12" ht="18.75" customHeight="1">
      <c r="A84" s="164" t="s">
        <v>112</v>
      </c>
      <c r="B84" s="194"/>
      <c r="C84" s="195"/>
      <c r="D84" s="165" t="s">
        <v>243</v>
      </c>
      <c r="E84" s="196"/>
      <c r="F84" s="167" t="s">
        <v>244</v>
      </c>
      <c r="G84" s="197">
        <f>SUM(G85:G89)</f>
        <v>981518</v>
      </c>
      <c r="H84" s="197">
        <f>SUM(H85:H89)</f>
        <v>876097</v>
      </c>
      <c r="I84" s="197">
        <f>SUM(I85:I89)</f>
        <v>28874</v>
      </c>
      <c r="J84" s="197">
        <f>SUM(J85:J89)</f>
        <v>741449</v>
      </c>
      <c r="K84" s="169">
        <f t="shared" si="3"/>
        <v>75.54104968018926</v>
      </c>
      <c r="L84" s="169">
        <f t="shared" si="3"/>
        <v>84.63092557102695</v>
      </c>
    </row>
    <row r="85" spans="1:12" ht="22.5" customHeight="1">
      <c r="A85" s="170" t="s">
        <v>112</v>
      </c>
      <c r="B85" s="194"/>
      <c r="C85" s="195"/>
      <c r="D85" s="207"/>
      <c r="E85" s="208" t="s">
        <v>245</v>
      </c>
      <c r="F85" s="209" t="s">
        <v>246</v>
      </c>
      <c r="G85" s="202">
        <v>613757</v>
      </c>
      <c r="H85" s="234">
        <v>556369</v>
      </c>
      <c r="I85" s="234">
        <v>4306</v>
      </c>
      <c r="J85" s="234">
        <v>452681</v>
      </c>
      <c r="K85" s="177">
        <f t="shared" si="3"/>
        <v>73.75573720544124</v>
      </c>
      <c r="L85" s="177">
        <f t="shared" si="3"/>
        <v>81.36344763996556</v>
      </c>
    </row>
    <row r="86" spans="1:12" ht="22.5" customHeight="1">
      <c r="A86" s="170" t="s">
        <v>112</v>
      </c>
      <c r="B86" s="194"/>
      <c r="C86" s="195"/>
      <c r="D86" s="207"/>
      <c r="E86" s="208" t="s">
        <v>247</v>
      </c>
      <c r="F86" s="209" t="s">
        <v>248</v>
      </c>
      <c r="G86" s="202">
        <v>137270</v>
      </c>
      <c r="H86" s="234">
        <v>129243</v>
      </c>
      <c r="I86" s="234">
        <v>1507</v>
      </c>
      <c r="J86" s="234">
        <v>107297</v>
      </c>
      <c r="K86" s="177">
        <f t="shared" si="3"/>
        <v>78.16493042908137</v>
      </c>
      <c r="L86" s="177">
        <f t="shared" si="3"/>
        <v>83.0195832656314</v>
      </c>
    </row>
    <row r="87" spans="1:12" ht="22.5" customHeight="1">
      <c r="A87" s="170" t="s">
        <v>112</v>
      </c>
      <c r="B87" s="194"/>
      <c r="C87" s="195"/>
      <c r="D87" s="207"/>
      <c r="E87" s="208" t="s">
        <v>249</v>
      </c>
      <c r="F87" s="209" t="s">
        <v>250</v>
      </c>
      <c r="G87" s="202">
        <v>11000</v>
      </c>
      <c r="H87" s="234">
        <v>9000</v>
      </c>
      <c r="I87" s="234">
        <v>635</v>
      </c>
      <c r="J87" s="234">
        <v>7236</v>
      </c>
      <c r="K87" s="177">
        <f t="shared" si="3"/>
        <v>65.78181818181818</v>
      </c>
      <c r="L87" s="177">
        <f t="shared" si="3"/>
        <v>80.4</v>
      </c>
    </row>
    <row r="88" spans="1:12" ht="22.5" customHeight="1">
      <c r="A88" s="170" t="s">
        <v>112</v>
      </c>
      <c r="B88" s="194"/>
      <c r="C88" s="195"/>
      <c r="D88" s="207"/>
      <c r="E88" s="208" t="s">
        <v>251</v>
      </c>
      <c r="F88" s="209" t="s">
        <v>252</v>
      </c>
      <c r="G88" s="202">
        <v>219491</v>
      </c>
      <c r="H88" s="234">
        <v>181485</v>
      </c>
      <c r="I88" s="234">
        <v>22426</v>
      </c>
      <c r="J88" s="234">
        <v>174235</v>
      </c>
      <c r="K88" s="177">
        <f t="shared" si="3"/>
        <v>79.38138693613861</v>
      </c>
      <c r="L88" s="177">
        <f t="shared" si="3"/>
        <v>96.00517949141802</v>
      </c>
    </row>
    <row r="89" spans="1:12" ht="18.75" customHeight="1" hidden="1">
      <c r="A89" s="170" t="s">
        <v>112</v>
      </c>
      <c r="B89" s="194"/>
      <c r="C89" s="195"/>
      <c r="D89" s="207"/>
      <c r="E89" s="208" t="s">
        <v>253</v>
      </c>
      <c r="F89" s="209" t="s">
        <v>254</v>
      </c>
      <c r="G89" s="202">
        <v>0</v>
      </c>
      <c r="H89" s="202"/>
      <c r="I89" s="202">
        <v>0</v>
      </c>
      <c r="J89" s="202">
        <v>0</v>
      </c>
      <c r="K89" s="177" t="e">
        <f t="shared" si="3"/>
        <v>#DIV/0!</v>
      </c>
      <c r="L89" s="177" t="e">
        <f t="shared" si="3"/>
        <v>#DIV/0!</v>
      </c>
    </row>
    <row r="90" spans="1:12" ht="18.75" customHeight="1" hidden="1">
      <c r="A90" s="164" t="s">
        <v>112</v>
      </c>
      <c r="B90" s="194"/>
      <c r="C90" s="195"/>
      <c r="D90" s="165" t="s">
        <v>255</v>
      </c>
      <c r="E90" s="208"/>
      <c r="F90" s="167" t="s">
        <v>256</v>
      </c>
      <c r="G90" s="197">
        <f>SUM(G91)</f>
        <v>0</v>
      </c>
      <c r="H90" s="197">
        <f>SUM(H91)</f>
        <v>0</v>
      </c>
      <c r="I90" s="197">
        <f>SUM(I91)</f>
        <v>0</v>
      </c>
      <c r="J90" s="197">
        <f>SUM(J91)</f>
        <v>0</v>
      </c>
      <c r="K90" s="169">
        <v>0</v>
      </c>
      <c r="L90" s="169">
        <v>0</v>
      </c>
    </row>
    <row r="91" spans="1:12" ht="18.75" customHeight="1" hidden="1">
      <c r="A91" s="170" t="s">
        <v>112</v>
      </c>
      <c r="B91" s="194"/>
      <c r="C91" s="195"/>
      <c r="D91" s="207"/>
      <c r="E91" s="208" t="s">
        <v>257</v>
      </c>
      <c r="F91" s="209" t="s">
        <v>258</v>
      </c>
      <c r="G91" s="202">
        <v>0</v>
      </c>
      <c r="H91" s="202">
        <v>0</v>
      </c>
      <c r="I91" s="202">
        <v>0</v>
      </c>
      <c r="J91" s="202">
        <v>0</v>
      </c>
      <c r="K91" s="177">
        <v>0</v>
      </c>
      <c r="L91" s="177">
        <v>0</v>
      </c>
    </row>
    <row r="92" spans="1:12" ht="15" thickBot="1">
      <c r="A92" s="239"/>
      <c r="B92" s="240"/>
      <c r="C92" s="241"/>
      <c r="D92" s="241"/>
      <c r="E92" s="242"/>
      <c r="F92" s="243"/>
      <c r="G92" s="244"/>
      <c r="H92" s="244"/>
      <c r="I92" s="244"/>
      <c r="J92" s="244"/>
      <c r="K92" s="245"/>
      <c r="L92" s="245"/>
    </row>
    <row r="93" spans="2:6" ht="12.75">
      <c r="B93" s="246"/>
      <c r="C93" s="246"/>
      <c r="D93" s="246"/>
      <c r="E93" s="246"/>
      <c r="F93" s="246"/>
    </row>
    <row r="94" spans="2:6" ht="12.75">
      <c r="B94" s="246"/>
      <c r="C94" s="246"/>
      <c r="D94" s="246"/>
      <c r="E94" s="246"/>
      <c r="F94" s="246"/>
    </row>
    <row r="95" spans="2:6" ht="12.75">
      <c r="B95" s="246"/>
      <c r="C95" s="246"/>
      <c r="D95" s="246"/>
      <c r="E95" s="246"/>
      <c r="F95" s="246"/>
    </row>
    <row r="96" spans="2:6" ht="12.75">
      <c r="B96" s="246"/>
      <c r="C96" s="246"/>
      <c r="D96" s="246"/>
      <c r="E96" s="246"/>
      <c r="F96" s="246"/>
    </row>
    <row r="97" spans="2:6" ht="12.75">
      <c r="B97" s="246"/>
      <c r="C97" s="246"/>
      <c r="D97" s="246"/>
      <c r="E97" s="246"/>
      <c r="F97" s="246"/>
    </row>
    <row r="98" spans="2:6" ht="12.75">
      <c r="B98" s="246"/>
      <c r="C98" s="246"/>
      <c r="D98" s="246"/>
      <c r="E98" s="246"/>
      <c r="F98" s="246"/>
    </row>
    <row r="99" spans="2:6" ht="12.75">
      <c r="B99" s="246"/>
      <c r="C99" s="246"/>
      <c r="D99" s="246"/>
      <c r="E99" s="246"/>
      <c r="F99" s="246"/>
    </row>
    <row r="100" spans="2:6" ht="12.75">
      <c r="B100" s="246"/>
      <c r="C100" s="246"/>
      <c r="D100" s="246"/>
      <c r="E100" s="246"/>
      <c r="F100" s="246"/>
    </row>
    <row r="101" spans="2:6" ht="12.75">
      <c r="B101" s="246"/>
      <c r="C101" s="246"/>
      <c r="D101" s="246"/>
      <c r="E101" s="246"/>
      <c r="F101" s="246"/>
    </row>
    <row r="102" spans="2:6" ht="12.75">
      <c r="B102" s="246"/>
      <c r="C102" s="246"/>
      <c r="D102" s="246"/>
      <c r="E102" s="246"/>
      <c r="F102" s="246"/>
    </row>
    <row r="103" spans="2:6" ht="12.75">
      <c r="B103" s="246"/>
      <c r="C103" s="246"/>
      <c r="D103" s="246"/>
      <c r="E103" s="246"/>
      <c r="F103" s="246"/>
    </row>
    <row r="104" spans="2:6" ht="12.75">
      <c r="B104" s="246"/>
      <c r="C104" s="246"/>
      <c r="D104" s="246"/>
      <c r="E104" s="246"/>
      <c r="F104" s="246"/>
    </row>
    <row r="105" spans="2:6" ht="12.75">
      <c r="B105" s="246"/>
      <c r="C105" s="246"/>
      <c r="D105" s="246"/>
      <c r="E105" s="246"/>
      <c r="F105" s="246"/>
    </row>
    <row r="106" spans="2:6" ht="12.75">
      <c r="B106" s="246"/>
      <c r="C106" s="246"/>
      <c r="D106" s="246"/>
      <c r="E106" s="246"/>
      <c r="F106" s="246"/>
    </row>
    <row r="107" spans="2:6" ht="12.75">
      <c r="B107" s="246"/>
      <c r="C107" s="246"/>
      <c r="D107" s="246"/>
      <c r="E107" s="246"/>
      <c r="F107" s="246"/>
    </row>
    <row r="108" spans="2:6" ht="12.75">
      <c r="B108" s="246"/>
      <c r="C108" s="246"/>
      <c r="D108" s="246"/>
      <c r="E108" s="246"/>
      <c r="F108" s="246"/>
    </row>
    <row r="109" spans="2:6" ht="12.75">
      <c r="B109" s="246"/>
      <c r="C109" s="246"/>
      <c r="D109" s="246"/>
      <c r="E109" s="246"/>
      <c r="F109" s="246"/>
    </row>
    <row r="110" spans="2:6" ht="12.75">
      <c r="B110" s="246"/>
      <c r="C110" s="246"/>
      <c r="D110" s="246"/>
      <c r="E110" s="246"/>
      <c r="F110" s="246"/>
    </row>
    <row r="111" spans="2:6" ht="12.75">
      <c r="B111" s="246"/>
      <c r="C111" s="246"/>
      <c r="D111" s="246"/>
      <c r="E111" s="246"/>
      <c r="F111" s="246"/>
    </row>
    <row r="112" spans="2:6" ht="12.75">
      <c r="B112" s="246"/>
      <c r="C112" s="246"/>
      <c r="D112" s="246"/>
      <c r="E112" s="246"/>
      <c r="F112" s="246"/>
    </row>
    <row r="113" spans="2:6" ht="12.75">
      <c r="B113" s="246"/>
      <c r="C113" s="246"/>
      <c r="D113" s="246"/>
      <c r="E113" s="246"/>
      <c r="F113" s="246"/>
    </row>
    <row r="114" spans="2:6" ht="12.75">
      <c r="B114" s="246"/>
      <c r="C114" s="246"/>
      <c r="D114" s="246"/>
      <c r="E114" s="246"/>
      <c r="F114" s="246"/>
    </row>
    <row r="115" spans="2:6" ht="12.75">
      <c r="B115" s="246"/>
      <c r="C115" s="246"/>
      <c r="D115" s="246"/>
      <c r="E115" s="246"/>
      <c r="F115" s="246"/>
    </row>
    <row r="116" spans="2:6" ht="12.75">
      <c r="B116" s="246"/>
      <c r="C116" s="246"/>
      <c r="D116" s="246"/>
      <c r="E116" s="246"/>
      <c r="F116" s="246"/>
    </row>
    <row r="117" spans="2:6" ht="12.75">
      <c r="B117" s="246"/>
      <c r="C117" s="246"/>
      <c r="D117" s="246"/>
      <c r="E117" s="246"/>
      <c r="F117" s="246"/>
    </row>
    <row r="118" spans="2:6" ht="12.75">
      <c r="B118" s="246"/>
      <c r="C118" s="246"/>
      <c r="D118" s="246"/>
      <c r="E118" s="246"/>
      <c r="F118" s="246"/>
    </row>
    <row r="119" spans="2:6" ht="12.75">
      <c r="B119" s="246"/>
      <c r="C119" s="246"/>
      <c r="D119" s="246"/>
      <c r="E119" s="246"/>
      <c r="F119" s="246"/>
    </row>
    <row r="120" spans="2:6" ht="12.75">
      <c r="B120" s="246"/>
      <c r="C120" s="246"/>
      <c r="D120" s="246"/>
      <c r="E120" s="246"/>
      <c r="F120" s="246"/>
    </row>
    <row r="121" spans="2:6" ht="12.75">
      <c r="B121" s="246"/>
      <c r="C121" s="246"/>
      <c r="D121" s="246"/>
      <c r="E121" s="246"/>
      <c r="F121" s="246"/>
    </row>
    <row r="122" spans="2:6" ht="12.75">
      <c r="B122" s="246"/>
      <c r="C122" s="246"/>
      <c r="D122" s="246"/>
      <c r="E122" s="246"/>
      <c r="F122" s="246"/>
    </row>
    <row r="123" spans="2:6" ht="12.75">
      <c r="B123" s="246"/>
      <c r="C123" s="246"/>
      <c r="D123" s="246"/>
      <c r="E123" s="246"/>
      <c r="F123" s="246"/>
    </row>
    <row r="124" spans="2:6" ht="12.75">
      <c r="B124" s="246"/>
      <c r="C124" s="246"/>
      <c r="D124" s="246"/>
      <c r="E124" s="246"/>
      <c r="F124" s="246"/>
    </row>
    <row r="125" spans="2:6" ht="12.75">
      <c r="B125" s="246"/>
      <c r="C125" s="246"/>
      <c r="D125" s="246"/>
      <c r="E125" s="246"/>
      <c r="F125" s="246"/>
    </row>
    <row r="126" spans="2:6" ht="12.75">
      <c r="B126" s="246"/>
      <c r="C126" s="246"/>
      <c r="D126" s="246"/>
      <c r="E126" s="246"/>
      <c r="F126" s="246"/>
    </row>
    <row r="127" spans="2:6" ht="12.75">
      <c r="B127" s="246"/>
      <c r="C127" s="246"/>
      <c r="D127" s="246"/>
      <c r="E127" s="246"/>
      <c r="F127" s="246"/>
    </row>
    <row r="128" spans="2:6" ht="12.75">
      <c r="B128" s="246"/>
      <c r="C128" s="246"/>
      <c r="D128" s="246"/>
      <c r="E128" s="246"/>
      <c r="F128" s="246"/>
    </row>
    <row r="129" spans="2:6" ht="12.75">
      <c r="B129" s="246"/>
      <c r="C129" s="246"/>
      <c r="D129" s="246"/>
      <c r="E129" s="246"/>
      <c r="F129" s="246"/>
    </row>
    <row r="130" spans="2:6" ht="12.75">
      <c r="B130" s="246"/>
      <c r="C130" s="246"/>
      <c r="D130" s="246"/>
      <c r="E130" s="246"/>
      <c r="F130" s="246"/>
    </row>
    <row r="131" spans="2:6" ht="12.75">
      <c r="B131" s="246"/>
      <c r="C131" s="246"/>
      <c r="D131" s="246"/>
      <c r="E131" s="246"/>
      <c r="F131" s="246"/>
    </row>
    <row r="132" spans="2:6" ht="12.75">
      <c r="B132" s="246"/>
      <c r="C132" s="246"/>
      <c r="D132" s="246"/>
      <c r="E132" s="246"/>
      <c r="F132" s="246"/>
    </row>
    <row r="133" spans="2:6" ht="12.75">
      <c r="B133" s="246"/>
      <c r="C133" s="246"/>
      <c r="D133" s="246"/>
      <c r="E133" s="246"/>
      <c r="F133" s="246"/>
    </row>
    <row r="134" spans="2:6" ht="12.75">
      <c r="B134" s="246"/>
      <c r="C134" s="246"/>
      <c r="D134" s="246"/>
      <c r="E134" s="246"/>
      <c r="F134" s="246"/>
    </row>
    <row r="135" spans="2:6" ht="12.75">
      <c r="B135" s="246"/>
      <c r="C135" s="246"/>
      <c r="D135" s="246"/>
      <c r="E135" s="246"/>
      <c r="F135" s="246"/>
    </row>
    <row r="136" spans="2:6" ht="12.75">
      <c r="B136" s="246"/>
      <c r="C136" s="246"/>
      <c r="D136" s="246"/>
      <c r="E136" s="246"/>
      <c r="F136" s="246"/>
    </row>
    <row r="137" spans="2:6" ht="12.75">
      <c r="B137" s="246"/>
      <c r="C137" s="246"/>
      <c r="D137" s="246"/>
      <c r="E137" s="246"/>
      <c r="F137" s="246"/>
    </row>
    <row r="138" spans="2:6" ht="12.75">
      <c r="B138" s="246"/>
      <c r="C138" s="246"/>
      <c r="D138" s="246"/>
      <c r="E138" s="246"/>
      <c r="F138" s="246"/>
    </row>
    <row r="139" spans="2:6" ht="12.75">
      <c r="B139" s="246"/>
      <c r="C139" s="246"/>
      <c r="D139" s="246"/>
      <c r="E139" s="246"/>
      <c r="F139" s="246"/>
    </row>
    <row r="140" spans="2:6" ht="12.75">
      <c r="B140" s="246"/>
      <c r="C140" s="246"/>
      <c r="D140" s="246"/>
      <c r="E140" s="246"/>
      <c r="F140" s="246"/>
    </row>
    <row r="141" spans="2:6" ht="12.75">
      <c r="B141" s="246"/>
      <c r="C141" s="246"/>
      <c r="D141" s="246"/>
      <c r="E141" s="246"/>
      <c r="F141" s="246"/>
    </row>
    <row r="142" spans="2:6" ht="12.75">
      <c r="B142" s="246"/>
      <c r="C142" s="246"/>
      <c r="D142" s="246"/>
      <c r="E142" s="246"/>
      <c r="F142" s="246"/>
    </row>
    <row r="143" spans="2:6" ht="12.75">
      <c r="B143" s="246"/>
      <c r="C143" s="246"/>
      <c r="D143" s="246"/>
      <c r="E143" s="246"/>
      <c r="F143" s="246"/>
    </row>
    <row r="144" spans="2:6" ht="12.75">
      <c r="B144" s="246"/>
      <c r="C144" s="246"/>
      <c r="D144" s="246"/>
      <c r="E144" s="246"/>
      <c r="F144" s="246"/>
    </row>
    <row r="145" spans="2:6" ht="12.75">
      <c r="B145" s="246"/>
      <c r="C145" s="246"/>
      <c r="D145" s="246"/>
      <c r="E145" s="246"/>
      <c r="F145" s="246"/>
    </row>
    <row r="146" spans="2:6" ht="12.75">
      <c r="B146" s="246"/>
      <c r="C146" s="246"/>
      <c r="D146" s="246"/>
      <c r="E146" s="246"/>
      <c r="F146" s="246"/>
    </row>
    <row r="147" spans="2:6" ht="12.75">
      <c r="B147" s="246"/>
      <c r="C147" s="246"/>
      <c r="D147" s="246"/>
      <c r="E147" s="246"/>
      <c r="F147" s="246"/>
    </row>
    <row r="148" spans="2:6" ht="12.75">
      <c r="B148" s="246"/>
      <c r="C148" s="246"/>
      <c r="D148" s="246"/>
      <c r="E148" s="246"/>
      <c r="F148" s="246"/>
    </row>
    <row r="149" spans="2:6" ht="12.75">
      <c r="B149" s="246"/>
      <c r="C149" s="246"/>
      <c r="D149" s="246"/>
      <c r="E149" s="246"/>
      <c r="F149" s="246"/>
    </row>
    <row r="150" spans="2:6" ht="12.75">
      <c r="B150" s="246"/>
      <c r="C150" s="246"/>
      <c r="D150" s="246"/>
      <c r="E150" s="246"/>
      <c r="F150" s="246"/>
    </row>
    <row r="151" spans="2:6" ht="12.75">
      <c r="B151" s="246"/>
      <c r="C151" s="246"/>
      <c r="D151" s="246"/>
      <c r="E151" s="246"/>
      <c r="F151" s="246"/>
    </row>
    <row r="152" spans="2:6" ht="12.75">
      <c r="B152" s="246"/>
      <c r="C152" s="246"/>
      <c r="D152" s="246"/>
      <c r="E152" s="246"/>
      <c r="F152" s="246"/>
    </row>
    <row r="153" spans="2:6" ht="12.75">
      <c r="B153" s="246"/>
      <c r="C153" s="246"/>
      <c r="D153" s="246"/>
      <c r="E153" s="246"/>
      <c r="F153" s="246"/>
    </row>
    <row r="154" spans="2:6" ht="12.75">
      <c r="B154" s="246"/>
      <c r="C154" s="246"/>
      <c r="D154" s="246"/>
      <c r="E154" s="246"/>
      <c r="F154" s="246"/>
    </row>
    <row r="155" spans="2:6" ht="12.75">
      <c r="B155" s="246"/>
      <c r="C155" s="246"/>
      <c r="D155" s="246"/>
      <c r="E155" s="246"/>
      <c r="F155" s="246"/>
    </row>
    <row r="156" spans="2:6" ht="12.75">
      <c r="B156" s="246"/>
      <c r="C156" s="246"/>
      <c r="D156" s="246"/>
      <c r="E156" s="246"/>
      <c r="F156" s="246"/>
    </row>
    <row r="157" spans="2:6" ht="12.75">
      <c r="B157" s="246"/>
      <c r="C157" s="246"/>
      <c r="D157" s="246"/>
      <c r="E157" s="246"/>
      <c r="F157" s="246"/>
    </row>
    <row r="158" spans="2:6" ht="12.75">
      <c r="B158" s="246"/>
      <c r="C158" s="246"/>
      <c r="D158" s="246"/>
      <c r="E158" s="246"/>
      <c r="F158" s="246"/>
    </row>
    <row r="159" spans="2:6" ht="12.75">
      <c r="B159" s="246"/>
      <c r="C159" s="246"/>
      <c r="D159" s="246"/>
      <c r="E159" s="246"/>
      <c r="F159" s="246"/>
    </row>
    <row r="160" spans="2:6" ht="12.75">
      <c r="B160" s="246"/>
      <c r="C160" s="246"/>
      <c r="D160" s="246"/>
      <c r="E160" s="246"/>
      <c r="F160" s="246"/>
    </row>
    <row r="161" spans="2:6" ht="12.75">
      <c r="B161" s="246"/>
      <c r="C161" s="246"/>
      <c r="D161" s="246"/>
      <c r="E161" s="246"/>
      <c r="F161" s="246"/>
    </row>
    <row r="162" spans="2:6" ht="12.75">
      <c r="B162" s="246"/>
      <c r="C162" s="246"/>
      <c r="D162" s="246"/>
      <c r="E162" s="246"/>
      <c r="F162" s="246"/>
    </row>
    <row r="163" spans="2:6" ht="12.75">
      <c r="B163" s="246"/>
      <c r="C163" s="246"/>
      <c r="D163" s="246"/>
      <c r="E163" s="246"/>
      <c r="F163" s="246"/>
    </row>
    <row r="164" spans="2:6" ht="12.75">
      <c r="B164" s="246"/>
      <c r="C164" s="246"/>
      <c r="D164" s="246"/>
      <c r="E164" s="246"/>
      <c r="F164" s="246"/>
    </row>
    <row r="165" spans="2:6" ht="12.75">
      <c r="B165" s="246"/>
      <c r="C165" s="246"/>
      <c r="D165" s="246"/>
      <c r="E165" s="246"/>
      <c r="F165" s="246"/>
    </row>
    <row r="166" spans="2:6" ht="12.75">
      <c r="B166" s="246"/>
      <c r="C166" s="246"/>
      <c r="D166" s="246"/>
      <c r="E166" s="246"/>
      <c r="F166" s="246"/>
    </row>
    <row r="167" spans="2:6" ht="12.75">
      <c r="B167" s="246"/>
      <c r="C167" s="246"/>
      <c r="D167" s="246"/>
      <c r="E167" s="246"/>
      <c r="F167" s="246"/>
    </row>
    <row r="168" spans="2:6" ht="12.75">
      <c r="B168" s="246"/>
      <c r="C168" s="246"/>
      <c r="D168" s="246"/>
      <c r="E168" s="246"/>
      <c r="F168" s="246"/>
    </row>
    <row r="169" spans="2:6" ht="12.75">
      <c r="B169" s="246"/>
      <c r="C169" s="246"/>
      <c r="D169" s="246"/>
      <c r="E169" s="246"/>
      <c r="F169" s="246"/>
    </row>
    <row r="170" spans="2:6" ht="12.75">
      <c r="B170" s="246"/>
      <c r="C170" s="246"/>
      <c r="D170" s="246"/>
      <c r="E170" s="246"/>
      <c r="F170" s="246"/>
    </row>
    <row r="171" spans="2:6" ht="12.75">
      <c r="B171" s="246"/>
      <c r="C171" s="246"/>
      <c r="D171" s="246"/>
      <c r="E171" s="246"/>
      <c r="F171" s="246"/>
    </row>
    <row r="172" spans="2:6" ht="12.75">
      <c r="B172" s="246"/>
      <c r="C172" s="246"/>
      <c r="D172" s="246"/>
      <c r="E172" s="246"/>
      <c r="F172" s="246"/>
    </row>
    <row r="173" spans="2:6" ht="12.75">
      <c r="B173" s="246"/>
      <c r="C173" s="246"/>
      <c r="D173" s="246"/>
      <c r="E173" s="246"/>
      <c r="F173" s="246"/>
    </row>
    <row r="174" spans="2:6" ht="12.75">
      <c r="B174" s="246"/>
      <c r="C174" s="246"/>
      <c r="D174" s="246"/>
      <c r="E174" s="246"/>
      <c r="F174" s="246"/>
    </row>
    <row r="175" spans="2:6" ht="12.75">
      <c r="B175" s="246"/>
      <c r="C175" s="246"/>
      <c r="D175" s="246"/>
      <c r="E175" s="246"/>
      <c r="F175" s="246"/>
    </row>
    <row r="176" spans="2:6" ht="12.75">
      <c r="B176" s="246"/>
      <c r="C176" s="246"/>
      <c r="D176" s="246"/>
      <c r="E176" s="246"/>
      <c r="F176" s="246"/>
    </row>
    <row r="177" spans="2:6" ht="12.75">
      <c r="B177" s="246"/>
      <c r="C177" s="246"/>
      <c r="D177" s="246"/>
      <c r="E177" s="246"/>
      <c r="F177" s="246"/>
    </row>
    <row r="178" spans="2:6" ht="12.75">
      <c r="B178" s="246"/>
      <c r="C178" s="246"/>
      <c r="D178" s="246"/>
      <c r="E178" s="246"/>
      <c r="F178" s="246"/>
    </row>
    <row r="179" spans="2:6" ht="12.75">
      <c r="B179" s="246"/>
      <c r="C179" s="246"/>
      <c r="D179" s="246"/>
      <c r="E179" s="246"/>
      <c r="F179" s="246"/>
    </row>
    <row r="180" spans="2:6" ht="12.75">
      <c r="B180" s="246"/>
      <c r="C180" s="246"/>
      <c r="D180" s="246"/>
      <c r="E180" s="246"/>
      <c r="F180" s="246"/>
    </row>
    <row r="181" spans="2:6" ht="12.75">
      <c r="B181" s="246"/>
      <c r="C181" s="246"/>
      <c r="D181" s="246"/>
      <c r="E181" s="246"/>
      <c r="F181" s="246"/>
    </row>
    <row r="182" spans="2:6" ht="12.75">
      <c r="B182" s="246"/>
      <c r="C182" s="246"/>
      <c r="D182" s="246"/>
      <c r="E182" s="246"/>
      <c r="F182" s="246"/>
    </row>
    <row r="183" spans="2:6" ht="12.75">
      <c r="B183" s="246"/>
      <c r="C183" s="246"/>
      <c r="D183" s="246"/>
      <c r="E183" s="246"/>
      <c r="F183" s="246"/>
    </row>
    <row r="184" spans="2:6" ht="12.75">
      <c r="B184" s="246"/>
      <c r="C184" s="246"/>
      <c r="D184" s="246"/>
      <c r="E184" s="246"/>
      <c r="F184" s="246"/>
    </row>
    <row r="185" spans="2:6" ht="12.75">
      <c r="B185" s="246"/>
      <c r="C185" s="246"/>
      <c r="D185" s="246"/>
      <c r="E185" s="246"/>
      <c r="F185" s="246"/>
    </row>
    <row r="186" spans="2:6" ht="12.75">
      <c r="B186" s="246"/>
      <c r="C186" s="246"/>
      <c r="D186" s="246"/>
      <c r="E186" s="246"/>
      <c r="F186" s="246"/>
    </row>
    <row r="187" spans="2:6" ht="12.75">
      <c r="B187" s="246"/>
      <c r="C187" s="246"/>
      <c r="D187" s="246"/>
      <c r="E187" s="246"/>
      <c r="F187" s="246"/>
    </row>
    <row r="188" spans="2:6" ht="12.75">
      <c r="B188" s="246"/>
      <c r="C188" s="246"/>
      <c r="D188" s="246"/>
      <c r="E188" s="246"/>
      <c r="F188" s="246"/>
    </row>
    <row r="189" spans="2:6" ht="12.75">
      <c r="B189" s="246"/>
      <c r="C189" s="246"/>
      <c r="D189" s="246"/>
      <c r="E189" s="246"/>
      <c r="F189" s="246"/>
    </row>
    <row r="190" spans="2:6" ht="12.75">
      <c r="B190" s="246"/>
      <c r="C190" s="246"/>
      <c r="D190" s="246"/>
      <c r="E190" s="246"/>
      <c r="F190" s="246"/>
    </row>
    <row r="191" spans="2:6" ht="12.75">
      <c r="B191" s="246"/>
      <c r="C191" s="246"/>
      <c r="D191" s="246"/>
      <c r="E191" s="246"/>
      <c r="F191" s="246"/>
    </row>
    <row r="192" spans="2:6" ht="12.75">
      <c r="B192" s="246"/>
      <c r="C192" s="246"/>
      <c r="D192" s="246"/>
      <c r="E192" s="246"/>
      <c r="F192" s="246"/>
    </row>
    <row r="193" spans="2:6" ht="12.75">
      <c r="B193" s="246"/>
      <c r="C193" s="246"/>
      <c r="D193" s="246"/>
      <c r="E193" s="246"/>
      <c r="F193" s="246"/>
    </row>
    <row r="194" spans="2:6" ht="12.75">
      <c r="B194" s="246"/>
      <c r="C194" s="246"/>
      <c r="D194" s="246"/>
      <c r="E194" s="246"/>
      <c r="F194" s="246"/>
    </row>
    <row r="195" spans="2:6" ht="12.75">
      <c r="B195" s="246"/>
      <c r="C195" s="246"/>
      <c r="D195" s="246"/>
      <c r="E195" s="246"/>
      <c r="F195" s="246"/>
    </row>
    <row r="196" spans="2:6" ht="12.75">
      <c r="B196" s="246"/>
      <c r="C196" s="246"/>
      <c r="D196" s="246"/>
      <c r="E196" s="246"/>
      <c r="F196" s="246"/>
    </row>
    <row r="197" spans="2:6" ht="12.75">
      <c r="B197" s="246"/>
      <c r="C197" s="246"/>
      <c r="D197" s="246"/>
      <c r="E197" s="246"/>
      <c r="F197" s="246"/>
    </row>
    <row r="198" spans="2:6" ht="12.75">
      <c r="B198" s="246"/>
      <c r="C198" s="246"/>
      <c r="D198" s="246"/>
      <c r="E198" s="246"/>
      <c r="F198" s="246"/>
    </row>
    <row r="199" spans="2:6" ht="12.75">
      <c r="B199" s="246"/>
      <c r="C199" s="246"/>
      <c r="D199" s="246"/>
      <c r="E199" s="246"/>
      <c r="F199" s="246"/>
    </row>
    <row r="200" spans="2:6" ht="12.75">
      <c r="B200" s="246"/>
      <c r="C200" s="246"/>
      <c r="D200" s="246"/>
      <c r="E200" s="246"/>
      <c r="F200" s="246"/>
    </row>
    <row r="201" spans="2:6" ht="12.75">
      <c r="B201" s="246"/>
      <c r="C201" s="246"/>
      <c r="D201" s="246"/>
      <c r="E201" s="246"/>
      <c r="F201" s="246"/>
    </row>
    <row r="202" spans="2:6" ht="12.75">
      <c r="B202" s="246"/>
      <c r="C202" s="246"/>
      <c r="D202" s="246"/>
      <c r="E202" s="246"/>
      <c r="F202" s="246"/>
    </row>
    <row r="203" spans="2:6" ht="12.75">
      <c r="B203" s="246"/>
      <c r="C203" s="246"/>
      <c r="D203" s="246"/>
      <c r="E203" s="246"/>
      <c r="F203" s="246"/>
    </row>
    <row r="204" spans="2:6" ht="12.75">
      <c r="B204" s="246"/>
      <c r="C204" s="246"/>
      <c r="D204" s="246"/>
      <c r="E204" s="246"/>
      <c r="F204" s="246"/>
    </row>
    <row r="205" spans="2:6" ht="12.75">
      <c r="B205" s="246"/>
      <c r="C205" s="246"/>
      <c r="D205" s="246"/>
      <c r="E205" s="246"/>
      <c r="F205" s="246"/>
    </row>
    <row r="206" spans="2:6" ht="12.75">
      <c r="B206" s="246"/>
      <c r="C206" s="246"/>
      <c r="D206" s="246"/>
      <c r="E206" s="246"/>
      <c r="F206" s="246"/>
    </row>
    <row r="207" spans="2:6" ht="12.75">
      <c r="B207" s="246"/>
      <c r="C207" s="246"/>
      <c r="D207" s="246"/>
      <c r="E207" s="246"/>
      <c r="F207" s="246"/>
    </row>
    <row r="208" spans="2:6" ht="12.75">
      <c r="B208" s="246"/>
      <c r="C208" s="246"/>
      <c r="D208" s="246"/>
      <c r="E208" s="246"/>
      <c r="F208" s="246"/>
    </row>
    <row r="209" spans="2:6" ht="12.75">
      <c r="B209" s="246"/>
      <c r="C209" s="246"/>
      <c r="D209" s="246"/>
      <c r="E209" s="246"/>
      <c r="F209" s="246"/>
    </row>
    <row r="210" spans="2:6" ht="12.75">
      <c r="B210" s="246"/>
      <c r="C210" s="246"/>
      <c r="D210" s="246"/>
      <c r="E210" s="246"/>
      <c r="F210" s="246"/>
    </row>
    <row r="211" spans="2:6" ht="12.75">
      <c r="B211" s="246"/>
      <c r="C211" s="246"/>
      <c r="D211" s="246"/>
      <c r="E211" s="246"/>
      <c r="F211" s="246"/>
    </row>
    <row r="212" spans="2:6" ht="12.75">
      <c r="B212" s="246"/>
      <c r="C212" s="246"/>
      <c r="D212" s="246"/>
      <c r="E212" s="246"/>
      <c r="F212" s="246"/>
    </row>
    <row r="213" spans="2:6" ht="12.75">
      <c r="B213" s="246"/>
      <c r="C213" s="246"/>
      <c r="D213" s="246"/>
      <c r="E213" s="246"/>
      <c r="F213" s="246"/>
    </row>
    <row r="214" spans="2:6" ht="12.75">
      <c r="B214" s="246"/>
      <c r="C214" s="246"/>
      <c r="D214" s="246"/>
      <c r="E214" s="246"/>
      <c r="F214" s="246"/>
    </row>
    <row r="215" spans="2:6" ht="12.75">
      <c r="B215" s="246"/>
      <c r="C215" s="246"/>
      <c r="D215" s="246"/>
      <c r="E215" s="246"/>
      <c r="F215" s="246"/>
    </row>
    <row r="216" spans="2:6" ht="12.75">
      <c r="B216" s="246"/>
      <c r="C216" s="246"/>
      <c r="D216" s="246"/>
      <c r="E216" s="246"/>
      <c r="F216" s="246"/>
    </row>
    <row r="217" spans="2:6" ht="12.75">
      <c r="B217" s="246"/>
      <c r="C217" s="246"/>
      <c r="D217" s="246"/>
      <c r="E217" s="246"/>
      <c r="F217" s="246"/>
    </row>
    <row r="218" spans="2:6" ht="12.75">
      <c r="B218" s="246"/>
      <c r="C218" s="246"/>
      <c r="D218" s="246"/>
      <c r="E218" s="246"/>
      <c r="F218" s="246"/>
    </row>
    <row r="219" spans="2:6" ht="12.75">
      <c r="B219" s="246"/>
      <c r="C219" s="246"/>
      <c r="D219" s="246"/>
      <c r="E219" s="246"/>
      <c r="F219" s="246"/>
    </row>
    <row r="220" spans="2:6" ht="12.75">
      <c r="B220" s="246"/>
      <c r="C220" s="246"/>
      <c r="D220" s="246"/>
      <c r="E220" s="246"/>
      <c r="F220" s="246"/>
    </row>
    <row r="221" spans="2:6" ht="12.75">
      <c r="B221" s="246"/>
      <c r="C221" s="246"/>
      <c r="D221" s="246"/>
      <c r="E221" s="246"/>
      <c r="F221" s="246"/>
    </row>
    <row r="222" spans="2:6" ht="12.75">
      <c r="B222" s="246"/>
      <c r="C222" s="246"/>
      <c r="D222" s="246"/>
      <c r="E222" s="246"/>
      <c r="F222" s="246"/>
    </row>
    <row r="223" spans="2:6" ht="12.75">
      <c r="B223" s="246"/>
      <c r="C223" s="246"/>
      <c r="D223" s="246"/>
      <c r="E223" s="246"/>
      <c r="F223" s="246"/>
    </row>
    <row r="224" spans="2:6" ht="12.75">
      <c r="B224" s="246"/>
      <c r="C224" s="246"/>
      <c r="D224" s="246"/>
      <c r="E224" s="246"/>
      <c r="F224" s="246"/>
    </row>
    <row r="225" spans="2:6" ht="12.75">
      <c r="B225" s="246"/>
      <c r="C225" s="246"/>
      <c r="D225" s="246"/>
      <c r="E225" s="246"/>
      <c r="F225" s="246"/>
    </row>
    <row r="226" spans="2:6" ht="12.75">
      <c r="B226" s="246"/>
      <c r="C226" s="246"/>
      <c r="D226" s="246"/>
      <c r="E226" s="246"/>
      <c r="F226" s="246"/>
    </row>
    <row r="227" spans="2:6" ht="12.75">
      <c r="B227" s="246"/>
      <c r="C227" s="246"/>
      <c r="D227" s="246"/>
      <c r="E227" s="246"/>
      <c r="F227" s="246"/>
    </row>
    <row r="228" spans="2:6" ht="12.75">
      <c r="B228" s="246"/>
      <c r="C228" s="246"/>
      <c r="D228" s="246"/>
      <c r="E228" s="246"/>
      <c r="F228" s="246"/>
    </row>
    <row r="229" spans="2:6" ht="12.75">
      <c r="B229" s="246"/>
      <c r="C229" s="246"/>
      <c r="D229" s="246"/>
      <c r="E229" s="246"/>
      <c r="F229" s="246"/>
    </row>
    <row r="230" spans="2:6" ht="12.75">
      <c r="B230" s="246"/>
      <c r="C230" s="246"/>
      <c r="D230" s="246"/>
      <c r="E230" s="246"/>
      <c r="F230" s="246"/>
    </row>
    <row r="231" spans="2:6" ht="12.75">
      <c r="B231" s="246"/>
      <c r="C231" s="246"/>
      <c r="D231" s="246"/>
      <c r="E231" s="246"/>
      <c r="F231" s="246"/>
    </row>
    <row r="232" spans="2:6" ht="12.75">
      <c r="B232" s="246"/>
      <c r="C232" s="246"/>
      <c r="D232" s="246"/>
      <c r="E232" s="246"/>
      <c r="F232" s="246"/>
    </row>
    <row r="233" spans="2:6" ht="12.75">
      <c r="B233" s="246"/>
      <c r="C233" s="246"/>
      <c r="D233" s="246"/>
      <c r="E233" s="246"/>
      <c r="F233" s="246"/>
    </row>
    <row r="234" spans="2:6" ht="12.75">
      <c r="B234" s="246"/>
      <c r="C234" s="246"/>
      <c r="D234" s="246"/>
      <c r="E234" s="246"/>
      <c r="F234" s="246"/>
    </row>
    <row r="235" spans="2:6" ht="12.75">
      <c r="B235" s="246"/>
      <c r="C235" s="246"/>
      <c r="D235" s="246"/>
      <c r="E235" s="246"/>
      <c r="F235" s="246"/>
    </row>
    <row r="236" spans="2:6" ht="12.75">
      <c r="B236" s="246"/>
      <c r="C236" s="246"/>
      <c r="D236" s="246"/>
      <c r="E236" s="246"/>
      <c r="F236" s="246"/>
    </row>
    <row r="237" spans="2:6" ht="12.75">
      <c r="B237" s="246"/>
      <c r="C237" s="246"/>
      <c r="D237" s="246"/>
      <c r="E237" s="246"/>
      <c r="F237" s="246"/>
    </row>
    <row r="238" spans="2:6" ht="12.75">
      <c r="B238" s="246"/>
      <c r="C238" s="246"/>
      <c r="D238" s="246"/>
      <c r="E238" s="246"/>
      <c r="F238" s="246"/>
    </row>
    <row r="239" spans="2:6" ht="12.75">
      <c r="B239" s="246"/>
      <c r="C239" s="246"/>
      <c r="D239" s="246"/>
      <c r="E239" s="246"/>
      <c r="F239" s="246"/>
    </row>
    <row r="240" spans="2:6" ht="12.75">
      <c r="B240" s="246"/>
      <c r="C240" s="246"/>
      <c r="D240" s="246"/>
      <c r="E240" s="246"/>
      <c r="F240" s="246"/>
    </row>
    <row r="241" spans="2:6" ht="12.75">
      <c r="B241" s="246"/>
      <c r="C241" s="246"/>
      <c r="D241" s="246"/>
      <c r="E241" s="246"/>
      <c r="F241" s="246"/>
    </row>
    <row r="242" spans="2:6" ht="12.75">
      <c r="B242" s="246"/>
      <c r="C242" s="246"/>
      <c r="D242" s="246"/>
      <c r="E242" s="246"/>
      <c r="F242" s="246"/>
    </row>
    <row r="243" spans="2:6" ht="12.75">
      <c r="B243" s="246"/>
      <c r="C243" s="246"/>
      <c r="D243" s="246"/>
      <c r="E243" s="246"/>
      <c r="F243" s="246"/>
    </row>
    <row r="244" spans="2:6" ht="12.75">
      <c r="B244" s="246"/>
      <c r="C244" s="246"/>
      <c r="D244" s="246"/>
      <c r="E244" s="246"/>
      <c r="F244" s="246"/>
    </row>
    <row r="245" spans="2:6" ht="12.75">
      <c r="B245" s="246"/>
      <c r="C245" s="246"/>
      <c r="D245" s="246"/>
      <c r="E245" s="246"/>
      <c r="F245" s="246"/>
    </row>
    <row r="246" spans="2:6" ht="12.75">
      <c r="B246" s="246"/>
      <c r="C246" s="246"/>
      <c r="D246" s="246"/>
      <c r="E246" s="246"/>
      <c r="F246" s="246"/>
    </row>
    <row r="247" spans="2:6" ht="12.75">
      <c r="B247" s="246"/>
      <c r="C247" s="246"/>
      <c r="D247" s="246"/>
      <c r="E247" s="246"/>
      <c r="F247" s="246"/>
    </row>
    <row r="248" spans="2:6" ht="12.75">
      <c r="B248" s="246"/>
      <c r="C248" s="246"/>
      <c r="D248" s="246"/>
      <c r="E248" s="246"/>
      <c r="F248" s="246"/>
    </row>
    <row r="249" spans="2:6" ht="12.75">
      <c r="B249" s="246"/>
      <c r="C249" s="246"/>
      <c r="D249" s="246"/>
      <c r="E249" s="246"/>
      <c r="F249" s="246"/>
    </row>
    <row r="250" spans="2:6" ht="12.75">
      <c r="B250" s="246"/>
      <c r="C250" s="246"/>
      <c r="D250" s="246"/>
      <c r="E250" s="246"/>
      <c r="F250" s="246"/>
    </row>
    <row r="251" spans="2:6" ht="12.75">
      <c r="B251" s="246"/>
      <c r="C251" s="246"/>
      <c r="D251" s="246"/>
      <c r="E251" s="246"/>
      <c r="F251" s="246"/>
    </row>
    <row r="252" spans="2:6" ht="12.75">
      <c r="B252" s="246"/>
      <c r="C252" s="246"/>
      <c r="D252" s="246"/>
      <c r="E252" s="246"/>
      <c r="F252" s="246"/>
    </row>
    <row r="253" spans="2:6" ht="12.75">
      <c r="B253" s="246"/>
      <c r="C253" s="246"/>
      <c r="D253" s="246"/>
      <c r="E253" s="246"/>
      <c r="F253" s="246"/>
    </row>
    <row r="254" spans="2:6" ht="12.75">
      <c r="B254" s="246"/>
      <c r="C254" s="246"/>
      <c r="D254" s="246"/>
      <c r="E254" s="246"/>
      <c r="F254" s="246"/>
    </row>
    <row r="255" spans="2:6" ht="12.75">
      <c r="B255" s="246"/>
      <c r="C255" s="246"/>
      <c r="D255" s="246"/>
      <c r="E255" s="246"/>
      <c r="F255" s="246"/>
    </row>
    <row r="256" spans="2:6" ht="12.75">
      <c r="B256" s="246"/>
      <c r="C256" s="246"/>
      <c r="D256" s="246"/>
      <c r="E256" s="246"/>
      <c r="F256" s="246"/>
    </row>
    <row r="257" spans="2:6" ht="12.75">
      <c r="B257" s="246"/>
      <c r="C257" s="246"/>
      <c r="D257" s="246"/>
      <c r="E257" s="246"/>
      <c r="F257" s="246"/>
    </row>
    <row r="258" spans="2:6" ht="12.75">
      <c r="B258" s="246"/>
      <c r="C258" s="246"/>
      <c r="D258" s="246"/>
      <c r="E258" s="246"/>
      <c r="F258" s="246"/>
    </row>
    <row r="259" spans="2:6" ht="12.75">
      <c r="B259" s="246"/>
      <c r="C259" s="246"/>
      <c r="D259" s="246"/>
      <c r="E259" s="246"/>
      <c r="F259" s="246"/>
    </row>
    <row r="260" spans="2:6" ht="12.75">
      <c r="B260" s="246"/>
      <c r="C260" s="246"/>
      <c r="D260" s="246"/>
      <c r="E260" s="246"/>
      <c r="F260" s="246"/>
    </row>
    <row r="261" spans="2:6" ht="12.75">
      <c r="B261" s="246"/>
      <c r="C261" s="246"/>
      <c r="D261" s="246"/>
      <c r="E261" s="246"/>
      <c r="F261" s="246"/>
    </row>
    <row r="262" spans="2:6" ht="12.75">
      <c r="B262" s="246"/>
      <c r="C262" s="246"/>
      <c r="D262" s="246"/>
      <c r="E262" s="246"/>
      <c r="F262" s="246"/>
    </row>
    <row r="263" spans="2:6" ht="12.75">
      <c r="B263" s="246"/>
      <c r="C263" s="246"/>
      <c r="D263" s="246"/>
      <c r="E263" s="246"/>
      <c r="F263" s="246"/>
    </row>
    <row r="264" spans="2:6" ht="12.75">
      <c r="B264" s="246"/>
      <c r="C264" s="246"/>
      <c r="D264" s="246"/>
      <c r="E264" s="246"/>
      <c r="F264" s="246"/>
    </row>
    <row r="265" spans="2:6" ht="12.75">
      <c r="B265" s="246"/>
      <c r="C265" s="246"/>
      <c r="D265" s="246"/>
      <c r="E265" s="246"/>
      <c r="F265" s="246"/>
    </row>
    <row r="266" spans="2:6" ht="12.75">
      <c r="B266" s="246"/>
      <c r="C266" s="246"/>
      <c r="D266" s="246"/>
      <c r="E266" s="246"/>
      <c r="F266" s="246"/>
    </row>
    <row r="267" spans="2:6" ht="12.75">
      <c r="B267" s="246"/>
      <c r="C267" s="246"/>
      <c r="D267" s="246"/>
      <c r="E267" s="246"/>
      <c r="F267" s="246"/>
    </row>
    <row r="268" spans="2:6" ht="12.75">
      <c r="B268" s="246"/>
      <c r="C268" s="246"/>
      <c r="D268" s="246"/>
      <c r="E268" s="246"/>
      <c r="F268" s="246"/>
    </row>
    <row r="269" spans="2:6" ht="12.75">
      <c r="B269" s="246"/>
      <c r="C269" s="246"/>
      <c r="D269" s="246"/>
      <c r="E269" s="246"/>
      <c r="F269" s="246"/>
    </row>
    <row r="270" spans="2:6" ht="12.75">
      <c r="B270" s="246"/>
      <c r="C270" s="246"/>
      <c r="D270" s="246"/>
      <c r="E270" s="246"/>
      <c r="F270" s="246"/>
    </row>
    <row r="271" spans="2:6" ht="12.75">
      <c r="B271" s="246"/>
      <c r="C271" s="246"/>
      <c r="D271" s="246"/>
      <c r="E271" s="246"/>
      <c r="F271" s="246"/>
    </row>
    <row r="272" spans="2:6" ht="12.75">
      <c r="B272" s="246"/>
      <c r="C272" s="246"/>
      <c r="D272" s="246"/>
      <c r="E272" s="246"/>
      <c r="F272" s="246"/>
    </row>
    <row r="273" spans="2:6" ht="12.75">
      <c r="B273" s="246"/>
      <c r="C273" s="246"/>
      <c r="D273" s="246"/>
      <c r="E273" s="246"/>
      <c r="F273" s="246"/>
    </row>
    <row r="274" spans="2:6" ht="12.75">
      <c r="B274" s="246"/>
      <c r="C274" s="246"/>
      <c r="D274" s="246"/>
      <c r="E274" s="246"/>
      <c r="F274" s="246"/>
    </row>
    <row r="275" spans="2:6" ht="12.75">
      <c r="B275" s="246"/>
      <c r="C275" s="246"/>
      <c r="D275" s="246"/>
      <c r="E275" s="246"/>
      <c r="F275" s="246"/>
    </row>
    <row r="276" spans="2:6" ht="12.75">
      <c r="B276" s="246"/>
      <c r="C276" s="246"/>
      <c r="D276" s="246"/>
      <c r="E276" s="246"/>
      <c r="F276" s="246"/>
    </row>
    <row r="277" spans="2:6" ht="12.75">
      <c r="B277" s="246"/>
      <c r="C277" s="246"/>
      <c r="D277" s="246"/>
      <c r="E277" s="246"/>
      <c r="F277" s="246"/>
    </row>
    <row r="278" spans="2:6" ht="12.75">
      <c r="B278" s="246"/>
      <c r="C278" s="246"/>
      <c r="D278" s="246"/>
      <c r="E278" s="246"/>
      <c r="F278" s="246"/>
    </row>
    <row r="279" spans="2:6" ht="12.75">
      <c r="B279" s="246"/>
      <c r="C279" s="246"/>
      <c r="D279" s="246"/>
      <c r="E279" s="246"/>
      <c r="F279" s="246"/>
    </row>
    <row r="280" spans="2:6" ht="12.75">
      <c r="B280" s="246"/>
      <c r="C280" s="246"/>
      <c r="D280" s="246"/>
      <c r="E280" s="246"/>
      <c r="F280" s="246"/>
    </row>
    <row r="281" spans="2:6" ht="12.75">
      <c r="B281" s="246"/>
      <c r="C281" s="246"/>
      <c r="D281" s="246"/>
      <c r="E281" s="246"/>
      <c r="F281" s="246"/>
    </row>
    <row r="282" spans="2:6" ht="12.75">
      <c r="B282" s="246"/>
      <c r="C282" s="246"/>
      <c r="D282" s="246"/>
      <c r="E282" s="246"/>
      <c r="F282" s="246"/>
    </row>
    <row r="283" spans="2:6" ht="12.75">
      <c r="B283" s="246"/>
      <c r="C283" s="246"/>
      <c r="D283" s="246"/>
      <c r="E283" s="246"/>
      <c r="F283" s="246"/>
    </row>
    <row r="284" spans="2:6" ht="12.75">
      <c r="B284" s="246"/>
      <c r="C284" s="246"/>
      <c r="D284" s="246"/>
      <c r="E284" s="246"/>
      <c r="F284" s="246"/>
    </row>
    <row r="285" spans="2:6" ht="12.75">
      <c r="B285" s="246"/>
      <c r="C285" s="246"/>
      <c r="D285" s="246"/>
      <c r="E285" s="246"/>
      <c r="F285" s="246"/>
    </row>
    <row r="286" spans="2:6" ht="12.75">
      <c r="B286" s="246"/>
      <c r="C286" s="246"/>
      <c r="D286" s="246"/>
      <c r="E286" s="246"/>
      <c r="F286" s="246"/>
    </row>
    <row r="287" spans="2:6" ht="12.75">
      <c r="B287" s="246"/>
      <c r="C287" s="246"/>
      <c r="D287" s="246"/>
      <c r="E287" s="246"/>
      <c r="F287" s="246"/>
    </row>
    <row r="288" spans="2:6" ht="12.75">
      <c r="B288" s="246"/>
      <c r="C288" s="246"/>
      <c r="D288" s="246"/>
      <c r="E288" s="246"/>
      <c r="F288" s="246"/>
    </row>
    <row r="289" spans="2:6" ht="12.75">
      <c r="B289" s="246"/>
      <c r="C289" s="246"/>
      <c r="D289" s="246"/>
      <c r="E289" s="246"/>
      <c r="F289" s="246"/>
    </row>
    <row r="290" spans="2:6" ht="12.75">
      <c r="B290" s="246"/>
      <c r="C290" s="246"/>
      <c r="D290" s="246"/>
      <c r="E290" s="246"/>
      <c r="F290" s="246"/>
    </row>
    <row r="291" spans="2:6" ht="12.75">
      <c r="B291" s="246"/>
      <c r="C291" s="246"/>
      <c r="D291" s="246"/>
      <c r="E291" s="246"/>
      <c r="F291" s="246"/>
    </row>
    <row r="292" spans="2:6" ht="12.75">
      <c r="B292" s="246"/>
      <c r="C292" s="246"/>
      <c r="D292" s="246"/>
      <c r="E292" s="246"/>
      <c r="F292" s="246"/>
    </row>
    <row r="293" spans="2:6" ht="12.75">
      <c r="B293" s="246"/>
      <c r="C293" s="246"/>
      <c r="D293" s="246"/>
      <c r="E293" s="246"/>
      <c r="F293" s="246"/>
    </row>
    <row r="294" spans="2:6" ht="12.75">
      <c r="B294" s="246"/>
      <c r="C294" s="246"/>
      <c r="D294" s="246"/>
      <c r="E294" s="246"/>
      <c r="F294" s="246"/>
    </row>
    <row r="295" spans="2:6" ht="12.75">
      <c r="B295" s="246"/>
      <c r="C295" s="246"/>
      <c r="D295" s="246"/>
      <c r="E295" s="246"/>
      <c r="F295" s="246"/>
    </row>
    <row r="296" spans="2:6" ht="12.75">
      <c r="B296" s="246"/>
      <c r="C296" s="246"/>
      <c r="D296" s="246"/>
      <c r="E296" s="246"/>
      <c r="F296" s="246"/>
    </row>
    <row r="297" spans="2:6" ht="12.75">
      <c r="B297" s="246"/>
      <c r="C297" s="246"/>
      <c r="D297" s="246"/>
      <c r="E297" s="246"/>
      <c r="F297" s="246"/>
    </row>
    <row r="298" spans="2:6" ht="12.75">
      <c r="B298" s="246"/>
      <c r="C298" s="246"/>
      <c r="D298" s="246"/>
      <c r="E298" s="246"/>
      <c r="F298" s="246"/>
    </row>
    <row r="299" spans="2:6" ht="12.75">
      <c r="B299" s="246"/>
      <c r="C299" s="246"/>
      <c r="D299" s="246"/>
      <c r="E299" s="246"/>
      <c r="F299" s="246"/>
    </row>
    <row r="300" spans="2:6" ht="12.75">
      <c r="B300" s="246"/>
      <c r="C300" s="246"/>
      <c r="D300" s="246"/>
      <c r="E300" s="246"/>
      <c r="F300" s="246"/>
    </row>
    <row r="301" spans="2:6" ht="12.75">
      <c r="B301" s="246"/>
      <c r="C301" s="246"/>
      <c r="D301" s="246"/>
      <c r="E301" s="246"/>
      <c r="F301" s="246"/>
    </row>
    <row r="302" spans="2:6" ht="12.75">
      <c r="B302" s="246"/>
      <c r="C302" s="246"/>
      <c r="D302" s="246"/>
      <c r="E302" s="246"/>
      <c r="F302" s="246"/>
    </row>
    <row r="303" spans="2:6" ht="12.75">
      <c r="B303" s="246"/>
      <c r="C303" s="246"/>
      <c r="D303" s="246"/>
      <c r="E303" s="246"/>
      <c r="F303" s="246"/>
    </row>
    <row r="304" spans="2:6" ht="12.75">
      <c r="B304" s="246"/>
      <c r="C304" s="246"/>
      <c r="D304" s="246"/>
      <c r="E304" s="246"/>
      <c r="F304" s="246"/>
    </row>
    <row r="305" spans="2:6" ht="12.75">
      <c r="B305" s="246"/>
      <c r="C305" s="246"/>
      <c r="D305" s="246"/>
      <c r="E305" s="246"/>
      <c r="F305" s="246"/>
    </row>
    <row r="306" spans="2:6" ht="12.75">
      <c r="B306" s="246"/>
      <c r="C306" s="246"/>
      <c r="D306" s="246"/>
      <c r="E306" s="246"/>
      <c r="F306" s="246"/>
    </row>
    <row r="307" spans="2:6" ht="12.75">
      <c r="B307" s="246"/>
      <c r="C307" s="246"/>
      <c r="D307" s="246"/>
      <c r="E307" s="246"/>
      <c r="F307" s="246"/>
    </row>
    <row r="308" spans="2:6" ht="12.75">
      <c r="B308" s="246"/>
      <c r="C308" s="246"/>
      <c r="D308" s="246"/>
      <c r="E308" s="246"/>
      <c r="F308" s="246"/>
    </row>
    <row r="309" spans="2:6" ht="12.75">
      <c r="B309" s="246"/>
      <c r="C309" s="246"/>
      <c r="D309" s="246"/>
      <c r="E309" s="246"/>
      <c r="F309" s="246"/>
    </row>
    <row r="310" spans="2:6" ht="12.75">
      <c r="B310" s="246"/>
      <c r="C310" s="246"/>
      <c r="D310" s="246"/>
      <c r="E310" s="246"/>
      <c r="F310" s="246"/>
    </row>
    <row r="311" spans="2:6" ht="12.75">
      <c r="B311" s="246"/>
      <c r="C311" s="246"/>
      <c r="D311" s="246"/>
      <c r="E311" s="246"/>
      <c r="F311" s="246"/>
    </row>
    <row r="312" spans="2:6" ht="12.75">
      <c r="B312" s="246"/>
      <c r="C312" s="246"/>
      <c r="D312" s="246"/>
      <c r="E312" s="246"/>
      <c r="F312" s="246"/>
    </row>
    <row r="313" spans="2:6" ht="12.75">
      <c r="B313" s="246"/>
      <c r="C313" s="246"/>
      <c r="D313" s="246"/>
      <c r="E313" s="246"/>
      <c r="F313" s="246"/>
    </row>
    <row r="314" spans="2:6" ht="12.75">
      <c r="B314" s="246"/>
      <c r="C314" s="246"/>
      <c r="D314" s="246"/>
      <c r="E314" s="246"/>
      <c r="F314" s="246"/>
    </row>
    <row r="315" spans="2:6" ht="12.75">
      <c r="B315" s="246"/>
      <c r="C315" s="246"/>
      <c r="D315" s="246"/>
      <c r="E315" s="246"/>
      <c r="F315" s="246"/>
    </row>
    <row r="316" spans="2:6" ht="12.75">
      <c r="B316" s="246"/>
      <c r="C316" s="246"/>
      <c r="D316" s="246"/>
      <c r="E316" s="246"/>
      <c r="F316" s="246"/>
    </row>
    <row r="317" spans="2:6" ht="12.75">
      <c r="B317" s="246"/>
      <c r="C317" s="246"/>
      <c r="D317" s="246"/>
      <c r="E317" s="246"/>
      <c r="F317" s="246"/>
    </row>
    <row r="318" spans="2:6" ht="12.75">
      <c r="B318" s="246"/>
      <c r="C318" s="246"/>
      <c r="D318" s="246"/>
      <c r="E318" s="246"/>
      <c r="F318" s="246"/>
    </row>
    <row r="319" spans="2:6" ht="12.75">
      <c r="B319" s="246"/>
      <c r="C319" s="246"/>
      <c r="D319" s="246"/>
      <c r="E319" s="246"/>
      <c r="F319" s="246"/>
    </row>
    <row r="320" spans="2:6" ht="12.75">
      <c r="B320" s="246"/>
      <c r="C320" s="246"/>
      <c r="D320" s="246"/>
      <c r="E320" s="246"/>
      <c r="F320" s="246"/>
    </row>
    <row r="321" spans="2:6" ht="12.75">
      <c r="B321" s="246"/>
      <c r="C321" s="246"/>
      <c r="D321" s="246"/>
      <c r="E321" s="246"/>
      <c r="F321" s="246"/>
    </row>
    <row r="322" spans="2:6" ht="12.75">
      <c r="B322" s="246"/>
      <c r="C322" s="246"/>
      <c r="D322" s="246"/>
      <c r="E322" s="246"/>
      <c r="F322" s="246"/>
    </row>
    <row r="323" spans="2:6" ht="12.75">
      <c r="B323" s="246"/>
      <c r="C323" s="246"/>
      <c r="D323" s="246"/>
      <c r="E323" s="246"/>
      <c r="F323" s="246"/>
    </row>
    <row r="324" spans="2:6" ht="12.75">
      <c r="B324" s="246"/>
      <c r="C324" s="246"/>
      <c r="D324" s="246"/>
      <c r="E324" s="246"/>
      <c r="F324" s="246"/>
    </row>
    <row r="325" spans="2:6" ht="12.75">
      <c r="B325" s="246"/>
      <c r="C325" s="246"/>
      <c r="D325" s="246"/>
      <c r="E325" s="246"/>
      <c r="F325" s="246"/>
    </row>
    <row r="326" spans="2:6" ht="12.75">
      <c r="B326" s="246"/>
      <c r="C326" s="246"/>
      <c r="D326" s="246"/>
      <c r="E326" s="246"/>
      <c r="F326" s="246"/>
    </row>
    <row r="327" spans="2:6" ht="12.75">
      <c r="B327" s="246"/>
      <c r="C327" s="246"/>
      <c r="D327" s="246"/>
      <c r="E327" s="246"/>
      <c r="F327" s="246"/>
    </row>
    <row r="328" spans="2:6" ht="12.75">
      <c r="B328" s="246"/>
      <c r="C328" s="246"/>
      <c r="D328" s="246"/>
      <c r="E328" s="246"/>
      <c r="F328" s="246"/>
    </row>
    <row r="329" spans="2:6" ht="12.75">
      <c r="B329" s="246"/>
      <c r="C329" s="246"/>
      <c r="D329" s="246"/>
      <c r="E329" s="246"/>
      <c r="F329" s="246"/>
    </row>
    <row r="330" spans="2:6" ht="12.75">
      <c r="B330" s="246"/>
      <c r="C330" s="246"/>
      <c r="D330" s="246"/>
      <c r="E330" s="246"/>
      <c r="F330" s="246"/>
    </row>
    <row r="331" spans="2:6" ht="12.75">
      <c r="B331" s="246"/>
      <c r="C331" s="246"/>
      <c r="D331" s="246"/>
      <c r="E331" s="246"/>
      <c r="F331" s="246"/>
    </row>
    <row r="332" spans="2:6" ht="12.75">
      <c r="B332" s="246"/>
      <c r="C332" s="246"/>
      <c r="D332" s="246"/>
      <c r="E332" s="246"/>
      <c r="F332" s="246"/>
    </row>
    <row r="333" spans="2:6" ht="12.75">
      <c r="B333" s="246"/>
      <c r="C333" s="246"/>
      <c r="D333" s="246"/>
      <c r="E333" s="246"/>
      <c r="F333" s="246"/>
    </row>
    <row r="334" spans="2:6" ht="12.75">
      <c r="B334" s="246"/>
      <c r="C334" s="246"/>
      <c r="D334" s="246"/>
      <c r="E334" s="246"/>
      <c r="F334" s="246"/>
    </row>
    <row r="335" spans="2:6" ht="12.75">
      <c r="B335" s="246"/>
      <c r="C335" s="246"/>
      <c r="D335" s="246"/>
      <c r="E335" s="246"/>
      <c r="F335" s="246"/>
    </row>
    <row r="336" spans="2:6" ht="12.75">
      <c r="B336" s="246"/>
      <c r="C336" s="246"/>
      <c r="D336" s="246"/>
      <c r="E336" s="246"/>
      <c r="F336" s="246"/>
    </row>
    <row r="337" spans="2:6" ht="12.75">
      <c r="B337" s="246"/>
      <c r="C337" s="246"/>
      <c r="D337" s="246"/>
      <c r="E337" s="246"/>
      <c r="F337" s="246"/>
    </row>
    <row r="338" spans="2:6" ht="12.75">
      <c r="B338" s="246"/>
      <c r="C338" s="246"/>
      <c r="D338" s="246"/>
      <c r="E338" s="246"/>
      <c r="F338" s="246"/>
    </row>
    <row r="339" spans="2:6" ht="12.75">
      <c r="B339" s="246"/>
      <c r="C339" s="246"/>
      <c r="D339" s="246"/>
      <c r="E339" s="246"/>
      <c r="F339" s="246"/>
    </row>
    <row r="340" spans="2:6" ht="12.75">
      <c r="B340" s="246"/>
      <c r="C340" s="246"/>
      <c r="D340" s="246"/>
      <c r="E340" s="246"/>
      <c r="F340" s="246"/>
    </row>
    <row r="341" spans="2:6" ht="12.75">
      <c r="B341" s="246"/>
      <c r="C341" s="246"/>
      <c r="D341" s="246"/>
      <c r="E341" s="246"/>
      <c r="F341" s="246"/>
    </row>
    <row r="342" spans="2:6" ht="12.75">
      <c r="B342" s="246"/>
      <c r="C342" s="246"/>
      <c r="D342" s="246"/>
      <c r="E342" s="246"/>
      <c r="F342" s="246"/>
    </row>
    <row r="343" spans="2:6" ht="12.75">
      <c r="B343" s="246"/>
      <c r="C343" s="246"/>
      <c r="D343" s="246"/>
      <c r="E343" s="246"/>
      <c r="F343" s="246"/>
    </row>
    <row r="344" spans="2:6" ht="12.75">
      <c r="B344" s="246"/>
      <c r="C344" s="246"/>
      <c r="D344" s="246"/>
      <c r="E344" s="246"/>
      <c r="F344" s="246"/>
    </row>
    <row r="345" spans="2:6" ht="12.75">
      <c r="B345" s="246"/>
      <c r="C345" s="246"/>
      <c r="D345" s="246"/>
      <c r="E345" s="246"/>
      <c r="F345" s="246"/>
    </row>
    <row r="346" spans="2:6" ht="12.75">
      <c r="B346" s="246"/>
      <c r="C346" s="246"/>
      <c r="D346" s="246"/>
      <c r="E346" s="246"/>
      <c r="F346" s="246"/>
    </row>
    <row r="347" spans="2:6" ht="12.75">
      <c r="B347" s="246"/>
      <c r="C347" s="246"/>
      <c r="D347" s="246"/>
      <c r="E347" s="246"/>
      <c r="F347" s="246"/>
    </row>
    <row r="348" spans="2:6" ht="12.75">
      <c r="B348" s="246"/>
      <c r="C348" s="246"/>
      <c r="D348" s="246"/>
      <c r="E348" s="246"/>
      <c r="F348" s="246"/>
    </row>
    <row r="349" spans="2:6" ht="12.75">
      <c r="B349" s="246"/>
      <c r="C349" s="246"/>
      <c r="D349" s="246"/>
      <c r="E349" s="246"/>
      <c r="F349" s="246"/>
    </row>
    <row r="350" spans="2:6" ht="12.75">
      <c r="B350" s="246"/>
      <c r="C350" s="246"/>
      <c r="D350" s="246"/>
      <c r="E350" s="246"/>
      <c r="F350" s="246"/>
    </row>
    <row r="351" spans="2:6" ht="12.75">
      <c r="B351" s="246"/>
      <c r="C351" s="246"/>
      <c r="D351" s="246"/>
      <c r="E351" s="246"/>
      <c r="F351" s="246"/>
    </row>
    <row r="352" spans="2:6" ht="12.75">
      <c r="B352" s="246"/>
      <c r="C352" s="246"/>
      <c r="D352" s="246"/>
      <c r="E352" s="246"/>
      <c r="F352" s="246"/>
    </row>
    <row r="353" spans="2:6" ht="12.75">
      <c r="B353" s="246"/>
      <c r="C353" s="246"/>
      <c r="D353" s="246"/>
      <c r="E353" s="246"/>
      <c r="F353" s="246"/>
    </row>
    <row r="354" spans="2:6" ht="12.75">
      <c r="B354" s="246"/>
      <c r="C354" s="246"/>
      <c r="D354" s="246"/>
      <c r="E354" s="246"/>
      <c r="F354" s="246"/>
    </row>
    <row r="355" spans="2:6" ht="12.75">
      <c r="B355" s="246"/>
      <c r="C355" s="246"/>
      <c r="D355" s="246"/>
      <c r="E355" s="246"/>
      <c r="F355" s="246"/>
    </row>
    <row r="356" spans="2:6" ht="12.75">
      <c r="B356" s="246"/>
      <c r="C356" s="246"/>
      <c r="D356" s="246"/>
      <c r="E356" s="246"/>
      <c r="F356" s="246"/>
    </row>
    <row r="357" spans="2:6" ht="12.75">
      <c r="B357" s="246"/>
      <c r="C357" s="246"/>
      <c r="D357" s="246"/>
      <c r="E357" s="246"/>
      <c r="F357" s="246"/>
    </row>
    <row r="358" spans="2:6" ht="12.75">
      <c r="B358" s="246"/>
      <c r="C358" s="246"/>
      <c r="D358" s="246"/>
      <c r="E358" s="246"/>
      <c r="F358" s="246"/>
    </row>
    <row r="359" spans="2:6" ht="12.75">
      <c r="B359" s="246"/>
      <c r="C359" s="246"/>
      <c r="D359" s="246"/>
      <c r="E359" s="246"/>
      <c r="F359" s="246"/>
    </row>
    <row r="360" spans="2:6" ht="12.75">
      <c r="B360" s="246"/>
      <c r="C360" s="246"/>
      <c r="D360" s="246"/>
      <c r="E360" s="246"/>
      <c r="F360" s="246"/>
    </row>
    <row r="361" spans="2:6" ht="12.75">
      <c r="B361" s="246"/>
      <c r="C361" s="246"/>
      <c r="D361" s="246"/>
      <c r="E361" s="246"/>
      <c r="F361" s="246"/>
    </row>
    <row r="362" spans="2:6" ht="12.75">
      <c r="B362" s="246"/>
      <c r="C362" s="246"/>
      <c r="D362" s="246"/>
      <c r="E362" s="246"/>
      <c r="F362" s="246"/>
    </row>
    <row r="363" spans="2:6" ht="12.75">
      <c r="B363" s="246"/>
      <c r="C363" s="246"/>
      <c r="D363" s="246"/>
      <c r="E363" s="246"/>
      <c r="F363" s="246"/>
    </row>
    <row r="364" spans="2:6" ht="12.75">
      <c r="B364" s="246"/>
      <c r="C364" s="246"/>
      <c r="D364" s="246"/>
      <c r="E364" s="246"/>
      <c r="F364" s="246"/>
    </row>
    <row r="365" spans="2:6" ht="12.75">
      <c r="B365" s="246"/>
      <c r="C365" s="246"/>
      <c r="D365" s="246"/>
      <c r="E365" s="246"/>
      <c r="F365" s="246"/>
    </row>
    <row r="366" spans="2:6" ht="12.75">
      <c r="B366" s="246"/>
      <c r="C366" s="246"/>
      <c r="D366" s="246"/>
      <c r="E366" s="246"/>
      <c r="F366" s="246"/>
    </row>
    <row r="367" spans="2:6" ht="12.75">
      <c r="B367" s="246"/>
      <c r="C367" s="246"/>
      <c r="D367" s="246"/>
      <c r="E367" s="246"/>
      <c r="F367" s="246"/>
    </row>
    <row r="368" spans="2:6" ht="12.75">
      <c r="B368" s="246"/>
      <c r="C368" s="246"/>
      <c r="D368" s="246"/>
      <c r="E368" s="246"/>
      <c r="F368" s="246"/>
    </row>
    <row r="369" spans="2:6" ht="12.75">
      <c r="B369" s="246"/>
      <c r="C369" s="246"/>
      <c r="D369" s="246"/>
      <c r="E369" s="246"/>
      <c r="F369" s="246"/>
    </row>
    <row r="370" spans="2:6" ht="12.75">
      <c r="B370" s="246"/>
      <c r="C370" s="246"/>
      <c r="D370" s="246"/>
      <c r="E370" s="246"/>
      <c r="F370" s="246"/>
    </row>
    <row r="371" spans="2:6" ht="12.75">
      <c r="B371" s="246"/>
      <c r="C371" s="246"/>
      <c r="D371" s="246"/>
      <c r="E371" s="246"/>
      <c r="F371" s="246"/>
    </row>
    <row r="372" spans="2:6" ht="12.75">
      <c r="B372" s="246"/>
      <c r="C372" s="246"/>
      <c r="D372" s="246"/>
      <c r="E372" s="246"/>
      <c r="F372" s="246"/>
    </row>
    <row r="373" spans="2:6" ht="12.75">
      <c r="B373" s="246"/>
      <c r="C373" s="246"/>
      <c r="D373" s="246"/>
      <c r="E373" s="246"/>
      <c r="F373" s="246"/>
    </row>
    <row r="374" spans="2:6" ht="12.75">
      <c r="B374" s="246"/>
      <c r="C374" s="246"/>
      <c r="D374" s="246"/>
      <c r="E374" s="246"/>
      <c r="F374" s="246"/>
    </row>
    <row r="375" spans="2:6" ht="12.75">
      <c r="B375" s="246"/>
      <c r="C375" s="246"/>
      <c r="D375" s="246"/>
      <c r="E375" s="246"/>
      <c r="F375" s="246"/>
    </row>
    <row r="376" spans="2:6" ht="12.75">
      <c r="B376" s="246"/>
      <c r="C376" s="246"/>
      <c r="D376" s="246"/>
      <c r="E376" s="246"/>
      <c r="F376" s="246"/>
    </row>
    <row r="377" spans="2:6" ht="12.75">
      <c r="B377" s="246"/>
      <c r="C377" s="246"/>
      <c r="D377" s="246"/>
      <c r="E377" s="246"/>
      <c r="F377" s="246"/>
    </row>
    <row r="378" spans="2:6" ht="12.75">
      <c r="B378" s="246"/>
      <c r="C378" s="246"/>
      <c r="D378" s="246"/>
      <c r="E378" s="246"/>
      <c r="F378" s="246"/>
    </row>
    <row r="379" spans="2:6" ht="12.75">
      <c r="B379" s="246"/>
      <c r="C379" s="246"/>
      <c r="D379" s="246"/>
      <c r="E379" s="246"/>
      <c r="F379" s="246"/>
    </row>
    <row r="380" spans="2:6" ht="12.75">
      <c r="B380" s="246"/>
      <c r="C380" s="246"/>
      <c r="D380" s="246"/>
      <c r="E380" s="246"/>
      <c r="F380" s="246"/>
    </row>
    <row r="381" spans="2:6" ht="12.75">
      <c r="B381" s="246"/>
      <c r="C381" s="246"/>
      <c r="D381" s="246"/>
      <c r="E381" s="246"/>
      <c r="F381" s="246"/>
    </row>
    <row r="382" spans="2:6" ht="12.75">
      <c r="B382" s="246"/>
      <c r="C382" s="246"/>
      <c r="D382" s="246"/>
      <c r="E382" s="246"/>
      <c r="F382" s="246"/>
    </row>
    <row r="383" spans="2:6" ht="12.75">
      <c r="B383" s="246"/>
      <c r="C383" s="246"/>
      <c r="D383" s="246"/>
      <c r="E383" s="246"/>
      <c r="F383" s="246"/>
    </row>
    <row r="384" spans="2:6" ht="12.75">
      <c r="B384" s="246"/>
      <c r="C384" s="246"/>
      <c r="D384" s="246"/>
      <c r="E384" s="246"/>
      <c r="F384" s="246"/>
    </row>
    <row r="385" spans="2:6" ht="12.75">
      <c r="B385" s="246"/>
      <c r="C385" s="246"/>
      <c r="D385" s="246"/>
      <c r="E385" s="246"/>
      <c r="F385" s="246"/>
    </row>
    <row r="386" spans="2:6" ht="12.75">
      <c r="B386" s="246"/>
      <c r="C386" s="246"/>
      <c r="D386" s="246"/>
      <c r="E386" s="246"/>
      <c r="F386" s="246"/>
    </row>
    <row r="387" spans="2:6" ht="12.75">
      <c r="B387" s="246"/>
      <c r="C387" s="246"/>
      <c r="D387" s="246"/>
      <c r="E387" s="246"/>
      <c r="F387" s="246"/>
    </row>
    <row r="388" spans="2:6" ht="12.75">
      <c r="B388" s="246"/>
      <c r="C388" s="246"/>
      <c r="D388" s="246"/>
      <c r="E388" s="246"/>
      <c r="F388" s="246"/>
    </row>
    <row r="389" spans="2:6" ht="12.75">
      <c r="B389" s="246"/>
      <c r="C389" s="246"/>
      <c r="D389" s="246"/>
      <c r="E389" s="246"/>
      <c r="F389" s="246"/>
    </row>
    <row r="390" spans="2:6" ht="12.75">
      <c r="B390" s="246"/>
      <c r="C390" s="246"/>
      <c r="D390" s="246"/>
      <c r="E390" s="246"/>
      <c r="F390" s="246"/>
    </row>
    <row r="391" spans="2:6" ht="12.75">
      <c r="B391" s="246"/>
      <c r="C391" s="246"/>
      <c r="D391" s="246"/>
      <c r="E391" s="246"/>
      <c r="F391" s="246"/>
    </row>
    <row r="392" spans="2:6" ht="12.75">
      <c r="B392" s="246"/>
      <c r="C392" s="246"/>
      <c r="D392" s="246"/>
      <c r="E392" s="246"/>
      <c r="F392" s="246"/>
    </row>
    <row r="393" spans="2:6" ht="12.75">
      <c r="B393" s="246"/>
      <c r="C393" s="246"/>
      <c r="D393" s="246"/>
      <c r="E393" s="246"/>
      <c r="F393" s="246"/>
    </row>
    <row r="394" spans="2:6" ht="12.75">
      <c r="B394" s="246"/>
      <c r="C394" s="246"/>
      <c r="D394" s="246"/>
      <c r="E394" s="246"/>
      <c r="F394" s="246"/>
    </row>
    <row r="395" spans="2:6" ht="12.75">
      <c r="B395" s="246"/>
      <c r="C395" s="246"/>
      <c r="D395" s="246"/>
      <c r="E395" s="246"/>
      <c r="F395" s="246"/>
    </row>
    <row r="396" spans="2:6" ht="12.75">
      <c r="B396" s="246"/>
      <c r="C396" s="246"/>
      <c r="D396" s="246"/>
      <c r="E396" s="246"/>
      <c r="F396" s="246"/>
    </row>
    <row r="397" spans="2:6" ht="12.75">
      <c r="B397" s="246"/>
      <c r="C397" s="246"/>
      <c r="D397" s="246"/>
      <c r="E397" s="246"/>
      <c r="F397" s="246"/>
    </row>
    <row r="398" spans="2:6" ht="12.75">
      <c r="B398" s="246"/>
      <c r="C398" s="246"/>
      <c r="D398" s="246"/>
      <c r="E398" s="246"/>
      <c r="F398" s="246"/>
    </row>
    <row r="399" spans="2:6" ht="12.75">
      <c r="B399" s="246"/>
      <c r="C399" s="246"/>
      <c r="D399" s="246"/>
      <c r="E399" s="246"/>
      <c r="F399" s="246"/>
    </row>
    <row r="400" spans="2:6" ht="12.75">
      <c r="B400" s="246"/>
      <c r="C400" s="246"/>
      <c r="D400" s="246"/>
      <c r="E400" s="246"/>
      <c r="F400" s="246"/>
    </row>
    <row r="401" spans="2:6" ht="12.75">
      <c r="B401" s="246"/>
      <c r="C401" s="246"/>
      <c r="D401" s="246"/>
      <c r="E401" s="246"/>
      <c r="F401" s="246"/>
    </row>
    <row r="402" spans="2:6" ht="12.75">
      <c r="B402" s="246"/>
      <c r="C402" s="246"/>
      <c r="D402" s="246"/>
      <c r="E402" s="246"/>
      <c r="F402" s="246"/>
    </row>
    <row r="403" spans="2:6" ht="12.75">
      <c r="B403" s="246"/>
      <c r="C403" s="246"/>
      <c r="D403" s="246"/>
      <c r="E403" s="246"/>
      <c r="F403" s="246"/>
    </row>
    <row r="404" spans="2:6" ht="12.75">
      <c r="B404" s="246"/>
      <c r="C404" s="246"/>
      <c r="D404" s="246"/>
      <c r="E404" s="246"/>
      <c r="F404" s="246"/>
    </row>
    <row r="405" spans="2:6" ht="12.75">
      <c r="B405" s="246"/>
      <c r="C405" s="246"/>
      <c r="D405" s="246"/>
      <c r="E405" s="246"/>
      <c r="F405" s="246"/>
    </row>
    <row r="406" spans="2:6" ht="12.75">
      <c r="B406" s="246"/>
      <c r="C406" s="246"/>
      <c r="D406" s="246"/>
      <c r="E406" s="246"/>
      <c r="F406" s="246"/>
    </row>
    <row r="407" spans="2:6" ht="12.75">
      <c r="B407" s="246"/>
      <c r="C407" s="246"/>
      <c r="D407" s="246"/>
      <c r="E407" s="246"/>
      <c r="F407" s="246"/>
    </row>
    <row r="408" spans="2:6" ht="12.75">
      <c r="B408" s="246"/>
      <c r="C408" s="246"/>
      <c r="D408" s="246"/>
      <c r="E408" s="246"/>
      <c r="F408" s="246"/>
    </row>
    <row r="409" spans="2:6" ht="12.75">
      <c r="B409" s="246"/>
      <c r="C409" s="246"/>
      <c r="D409" s="246"/>
      <c r="E409" s="246"/>
      <c r="F409" s="246"/>
    </row>
    <row r="410" spans="2:6" ht="12.75">
      <c r="B410" s="246"/>
      <c r="C410" s="246"/>
      <c r="D410" s="246"/>
      <c r="E410" s="246"/>
      <c r="F410" s="246"/>
    </row>
    <row r="411" spans="2:6" ht="12.75">
      <c r="B411" s="246"/>
      <c r="C411" s="246"/>
      <c r="D411" s="246"/>
      <c r="E411" s="246"/>
      <c r="F411" s="246"/>
    </row>
    <row r="412" spans="2:6" ht="12.75">
      <c r="B412" s="246"/>
      <c r="C412" s="246"/>
      <c r="D412" s="246"/>
      <c r="E412" s="246"/>
      <c r="F412" s="246"/>
    </row>
    <row r="413" spans="2:6" ht="12.75">
      <c r="B413" s="246"/>
      <c r="C413" s="246"/>
      <c r="D413" s="246"/>
      <c r="E413" s="246"/>
      <c r="F413" s="246"/>
    </row>
    <row r="414" spans="2:6" ht="12.75">
      <c r="B414" s="246"/>
      <c r="C414" s="246"/>
      <c r="D414" s="246"/>
      <c r="E414" s="246"/>
      <c r="F414" s="246"/>
    </row>
    <row r="415" spans="2:6" ht="12.75">
      <c r="B415" s="246"/>
      <c r="C415" s="246"/>
      <c r="D415" s="246"/>
      <c r="E415" s="246"/>
      <c r="F415" s="246"/>
    </row>
    <row r="416" spans="2:6" ht="12.75">
      <c r="B416" s="246"/>
      <c r="C416" s="246"/>
      <c r="D416" s="246"/>
      <c r="E416" s="246"/>
      <c r="F416" s="246"/>
    </row>
    <row r="417" spans="2:6" ht="12.75">
      <c r="B417" s="246"/>
      <c r="C417" s="246"/>
      <c r="D417" s="246"/>
      <c r="E417" s="246"/>
      <c r="F417" s="246"/>
    </row>
    <row r="418" spans="2:6" ht="12.75">
      <c r="B418" s="246"/>
      <c r="C418" s="246"/>
      <c r="D418" s="246"/>
      <c r="E418" s="246"/>
      <c r="F418" s="246"/>
    </row>
    <row r="419" spans="2:6" ht="12.75">
      <c r="B419" s="246"/>
      <c r="C419" s="246"/>
      <c r="D419" s="246"/>
      <c r="E419" s="246"/>
      <c r="F419" s="246"/>
    </row>
    <row r="420" spans="2:6" ht="12.75">
      <c r="B420" s="246"/>
      <c r="C420" s="246"/>
      <c r="D420" s="246"/>
      <c r="E420" s="246"/>
      <c r="F420" s="246"/>
    </row>
    <row r="421" spans="2:6" ht="12.75">
      <c r="B421" s="246"/>
      <c r="C421" s="246"/>
      <c r="D421" s="246"/>
      <c r="E421" s="246"/>
      <c r="F421" s="246"/>
    </row>
    <row r="422" spans="2:6" ht="12.75">
      <c r="B422" s="246"/>
      <c r="C422" s="246"/>
      <c r="D422" s="246"/>
      <c r="E422" s="246"/>
      <c r="F422" s="246"/>
    </row>
    <row r="423" spans="2:6" ht="12.75">
      <c r="B423" s="246"/>
      <c r="C423" s="246"/>
      <c r="D423" s="246"/>
      <c r="E423" s="246"/>
      <c r="F423" s="246"/>
    </row>
    <row r="424" spans="2:6" ht="12.75">
      <c r="B424" s="246"/>
      <c r="C424" s="246"/>
      <c r="D424" s="246"/>
      <c r="E424" s="246"/>
      <c r="F424" s="246"/>
    </row>
    <row r="425" spans="2:6" ht="12.75">
      <c r="B425" s="246"/>
      <c r="C425" s="246"/>
      <c r="D425" s="246"/>
      <c r="E425" s="246"/>
      <c r="F425" s="246"/>
    </row>
    <row r="426" spans="2:6" ht="12.75">
      <c r="B426" s="246"/>
      <c r="C426" s="246"/>
      <c r="D426" s="246"/>
      <c r="E426" s="246"/>
      <c r="F426" s="246"/>
    </row>
    <row r="427" spans="2:6" ht="12.75">
      <c r="B427" s="246"/>
      <c r="C427" s="246"/>
      <c r="D427" s="246"/>
      <c r="E427" s="246"/>
      <c r="F427" s="246"/>
    </row>
    <row r="428" spans="2:6" ht="12.75">
      <c r="B428" s="246"/>
      <c r="C428" s="246"/>
      <c r="D428" s="246"/>
      <c r="E428" s="246"/>
      <c r="F428" s="246"/>
    </row>
    <row r="429" spans="2:6" ht="12.75">
      <c r="B429" s="246"/>
      <c r="C429" s="246"/>
      <c r="D429" s="246"/>
      <c r="E429" s="246"/>
      <c r="F429" s="246"/>
    </row>
    <row r="430" spans="2:6" ht="12.75">
      <c r="B430" s="246"/>
      <c r="C430" s="246"/>
      <c r="D430" s="246"/>
      <c r="E430" s="246"/>
      <c r="F430" s="246"/>
    </row>
    <row r="431" spans="2:6" ht="12.75">
      <c r="B431" s="246"/>
      <c r="C431" s="246"/>
      <c r="D431" s="246"/>
      <c r="E431" s="246"/>
      <c r="F431" s="246"/>
    </row>
    <row r="432" spans="2:6" ht="12.75">
      <c r="B432" s="246"/>
      <c r="C432" s="246"/>
      <c r="D432" s="246"/>
      <c r="E432" s="246"/>
      <c r="F432" s="246"/>
    </row>
    <row r="433" spans="2:6" ht="12.75">
      <c r="B433" s="246"/>
      <c r="C433" s="246"/>
      <c r="D433" s="246"/>
      <c r="E433" s="246"/>
      <c r="F433" s="246"/>
    </row>
    <row r="434" spans="2:6" ht="12.75">
      <c r="B434" s="246"/>
      <c r="C434" s="246"/>
      <c r="D434" s="246"/>
      <c r="E434" s="246"/>
      <c r="F434" s="246"/>
    </row>
    <row r="435" spans="2:6" ht="12.75">
      <c r="B435" s="246"/>
      <c r="C435" s="246"/>
      <c r="D435" s="246"/>
      <c r="E435" s="246"/>
      <c r="F435" s="246"/>
    </row>
    <row r="436" spans="2:6" ht="12.75">
      <c r="B436" s="246"/>
      <c r="C436" s="246"/>
      <c r="D436" s="246"/>
      <c r="E436" s="246"/>
      <c r="F436" s="246"/>
    </row>
    <row r="437" spans="2:6" ht="12.75">
      <c r="B437" s="246"/>
      <c r="C437" s="246"/>
      <c r="D437" s="246"/>
      <c r="E437" s="246"/>
      <c r="F437" s="246"/>
    </row>
    <row r="438" spans="2:6" ht="12.75">
      <c r="B438" s="246"/>
      <c r="C438" s="246"/>
      <c r="D438" s="246"/>
      <c r="E438" s="246"/>
      <c r="F438" s="246"/>
    </row>
    <row r="439" spans="2:6" ht="12.75">
      <c r="B439" s="246"/>
      <c r="C439" s="246"/>
      <c r="D439" s="246"/>
      <c r="E439" s="246"/>
      <c r="F439" s="246"/>
    </row>
    <row r="440" spans="2:6" ht="12.75">
      <c r="B440" s="246"/>
      <c r="C440" s="246"/>
      <c r="D440" s="246"/>
      <c r="E440" s="246"/>
      <c r="F440" s="246"/>
    </row>
    <row r="441" spans="2:6" ht="12.75">
      <c r="B441" s="246"/>
      <c r="C441" s="246"/>
      <c r="D441" s="246"/>
      <c r="E441" s="246"/>
      <c r="F441" s="246"/>
    </row>
    <row r="442" spans="2:6" ht="12.75">
      <c r="B442" s="246"/>
      <c r="C442" s="246"/>
      <c r="D442" s="246"/>
      <c r="E442" s="246"/>
      <c r="F442" s="246"/>
    </row>
    <row r="443" spans="2:6" ht="12.75">
      <c r="B443" s="246"/>
      <c r="C443" s="246"/>
      <c r="D443" s="246"/>
      <c r="E443" s="246"/>
      <c r="F443" s="246"/>
    </row>
    <row r="444" spans="2:6" ht="12.75">
      <c r="B444" s="246"/>
      <c r="C444" s="246"/>
      <c r="D444" s="246"/>
      <c r="E444" s="246"/>
      <c r="F444" s="246"/>
    </row>
    <row r="445" spans="2:6" ht="12.75">
      <c r="B445" s="246"/>
      <c r="C445" s="246"/>
      <c r="D445" s="246"/>
      <c r="E445" s="246"/>
      <c r="F445" s="246"/>
    </row>
    <row r="446" spans="2:6" ht="12.75">
      <c r="B446" s="246"/>
      <c r="C446" s="246"/>
      <c r="D446" s="246"/>
      <c r="E446" s="246"/>
      <c r="F446" s="246"/>
    </row>
    <row r="447" spans="2:6" ht="12.75">
      <c r="B447" s="246"/>
      <c r="C447" s="246"/>
      <c r="D447" s="246"/>
      <c r="E447" s="246"/>
      <c r="F447" s="246"/>
    </row>
    <row r="448" spans="2:6" ht="12.75">
      <c r="B448" s="246"/>
      <c r="C448" s="246"/>
      <c r="D448" s="246"/>
      <c r="E448" s="246"/>
      <c r="F448" s="246"/>
    </row>
    <row r="449" spans="2:6" ht="12.75">
      <c r="B449" s="246"/>
      <c r="C449" s="246"/>
      <c r="D449" s="246"/>
      <c r="E449" s="246"/>
      <c r="F449" s="246"/>
    </row>
    <row r="450" spans="2:6" ht="12.75">
      <c r="B450" s="246"/>
      <c r="C450" s="246"/>
      <c r="D450" s="246"/>
      <c r="E450" s="246"/>
      <c r="F450" s="246"/>
    </row>
    <row r="451" spans="2:6" ht="12.75">
      <c r="B451" s="246"/>
      <c r="C451" s="246"/>
      <c r="D451" s="246"/>
      <c r="E451" s="246"/>
      <c r="F451" s="246"/>
    </row>
    <row r="452" spans="2:6" ht="12.75">
      <c r="B452" s="246"/>
      <c r="C452" s="246"/>
      <c r="D452" s="246"/>
      <c r="E452" s="246"/>
      <c r="F452" s="246"/>
    </row>
    <row r="453" spans="2:6" ht="12.75">
      <c r="B453" s="246"/>
      <c r="C453" s="246"/>
      <c r="D453" s="246"/>
      <c r="E453" s="246"/>
      <c r="F453" s="246"/>
    </row>
    <row r="454" spans="2:6" ht="12.75">
      <c r="B454" s="246"/>
      <c r="C454" s="246"/>
      <c r="D454" s="246"/>
      <c r="E454" s="246"/>
      <c r="F454" s="246"/>
    </row>
    <row r="455" spans="2:6" ht="12.75">
      <c r="B455" s="246"/>
      <c r="C455" s="246"/>
      <c r="D455" s="246"/>
      <c r="E455" s="246"/>
      <c r="F455" s="246"/>
    </row>
    <row r="456" spans="2:6" ht="12.75">
      <c r="B456" s="246"/>
      <c r="C456" s="246"/>
      <c r="D456" s="246"/>
      <c r="E456" s="246"/>
      <c r="F456" s="246"/>
    </row>
    <row r="457" spans="2:6" ht="12.75">
      <c r="B457" s="246"/>
      <c r="C457" s="246"/>
      <c r="D457" s="246"/>
      <c r="E457" s="246"/>
      <c r="F457" s="246"/>
    </row>
    <row r="458" spans="2:6" ht="12.75">
      <c r="B458" s="246"/>
      <c r="C458" s="246"/>
      <c r="D458" s="246"/>
      <c r="E458" s="246"/>
      <c r="F458" s="246"/>
    </row>
    <row r="459" spans="2:6" ht="12.75">
      <c r="B459" s="246"/>
      <c r="C459" s="246"/>
      <c r="D459" s="246"/>
      <c r="E459" s="246"/>
      <c r="F459" s="246"/>
    </row>
    <row r="460" spans="2:6" ht="12.75">
      <c r="B460" s="246"/>
      <c r="C460" s="246"/>
      <c r="D460" s="246"/>
      <c r="E460" s="246"/>
      <c r="F460" s="246"/>
    </row>
    <row r="461" spans="2:6" ht="12.75">
      <c r="B461" s="246"/>
      <c r="C461" s="246"/>
      <c r="D461" s="246"/>
      <c r="E461" s="246"/>
      <c r="F461" s="246"/>
    </row>
    <row r="462" spans="2:6" ht="12.75">
      <c r="B462" s="246"/>
      <c r="C462" s="246"/>
      <c r="D462" s="246"/>
      <c r="E462" s="246"/>
      <c r="F462" s="246"/>
    </row>
    <row r="463" spans="2:6" ht="12.75">
      <c r="B463" s="246"/>
      <c r="C463" s="246"/>
      <c r="D463" s="246"/>
      <c r="E463" s="246"/>
      <c r="F463" s="246"/>
    </row>
    <row r="464" spans="2:6" ht="12.75">
      <c r="B464" s="246"/>
      <c r="C464" s="246"/>
      <c r="D464" s="246"/>
      <c r="E464" s="246"/>
      <c r="F464" s="246"/>
    </row>
    <row r="465" spans="2:6" ht="12.75">
      <c r="B465" s="246"/>
      <c r="C465" s="246"/>
      <c r="D465" s="246"/>
      <c r="E465" s="246"/>
      <c r="F465" s="246"/>
    </row>
    <row r="466" spans="2:6" ht="12.75">
      <c r="B466" s="246"/>
      <c r="C466" s="246"/>
      <c r="D466" s="246"/>
      <c r="E466" s="246"/>
      <c r="F466" s="246"/>
    </row>
    <row r="467" spans="2:6" ht="12.75">
      <c r="B467" s="246"/>
      <c r="C467" s="246"/>
      <c r="D467" s="246"/>
      <c r="E467" s="246"/>
      <c r="F467" s="246"/>
    </row>
    <row r="468" spans="2:6" ht="12.75">
      <c r="B468" s="246"/>
      <c r="C468" s="246"/>
      <c r="D468" s="246"/>
      <c r="E468" s="246"/>
      <c r="F468" s="246"/>
    </row>
    <row r="469" spans="2:6" ht="12.75">
      <c r="B469" s="246"/>
      <c r="C469" s="246"/>
      <c r="D469" s="246"/>
      <c r="E469" s="246"/>
      <c r="F469" s="246"/>
    </row>
    <row r="470" spans="2:6" ht="12.75">
      <c r="B470" s="246"/>
      <c r="C470" s="246"/>
      <c r="D470" s="246"/>
      <c r="E470" s="246"/>
      <c r="F470" s="246"/>
    </row>
    <row r="471" spans="2:6" ht="12.75">
      <c r="B471" s="246"/>
      <c r="C471" s="246"/>
      <c r="D471" s="246"/>
      <c r="E471" s="246"/>
      <c r="F471" s="246"/>
    </row>
    <row r="472" spans="2:6" ht="12.75">
      <c r="B472" s="246"/>
      <c r="C472" s="246"/>
      <c r="D472" s="246"/>
      <c r="E472" s="246"/>
      <c r="F472" s="246"/>
    </row>
    <row r="473" spans="2:6" ht="12.75">
      <c r="B473" s="246"/>
      <c r="C473" s="246"/>
      <c r="D473" s="246"/>
      <c r="E473" s="246"/>
      <c r="F473" s="246"/>
    </row>
    <row r="474" spans="2:6" ht="12.75">
      <c r="B474" s="246"/>
      <c r="C474" s="246"/>
      <c r="D474" s="246"/>
      <c r="E474" s="246"/>
      <c r="F474" s="246"/>
    </row>
    <row r="475" spans="2:6" ht="12.75">
      <c r="B475" s="246"/>
      <c r="C475" s="246"/>
      <c r="D475" s="246"/>
      <c r="E475" s="246"/>
      <c r="F475" s="246"/>
    </row>
    <row r="476" spans="2:6" ht="12.75">
      <c r="B476" s="246"/>
      <c r="C476" s="246"/>
      <c r="D476" s="246"/>
      <c r="E476" s="246"/>
      <c r="F476" s="246"/>
    </row>
    <row r="477" spans="2:6" ht="12.75">
      <c r="B477" s="246"/>
      <c r="C477" s="246"/>
      <c r="D477" s="246"/>
      <c r="E477" s="246"/>
      <c r="F477" s="246"/>
    </row>
    <row r="478" spans="2:6" ht="12.75">
      <c r="B478" s="246"/>
      <c r="C478" s="246"/>
      <c r="D478" s="246"/>
      <c r="E478" s="246"/>
      <c r="F478" s="246"/>
    </row>
    <row r="479" spans="2:6" ht="12.75">
      <c r="B479" s="246"/>
      <c r="C479" s="246"/>
      <c r="D479" s="246"/>
      <c r="E479" s="246"/>
      <c r="F479" s="246"/>
    </row>
    <row r="480" spans="2:6" ht="12.75">
      <c r="B480" s="246"/>
      <c r="C480" s="246"/>
      <c r="D480" s="246"/>
      <c r="E480" s="246"/>
      <c r="F480" s="246"/>
    </row>
    <row r="481" spans="2:6" ht="12.75">
      <c r="B481" s="246"/>
      <c r="C481" s="246"/>
      <c r="D481" s="246"/>
      <c r="E481" s="246"/>
      <c r="F481" s="246"/>
    </row>
    <row r="482" spans="2:6" ht="12.75">
      <c r="B482" s="246"/>
      <c r="C482" s="246"/>
      <c r="D482" s="246"/>
      <c r="E482" s="246"/>
      <c r="F482" s="246"/>
    </row>
    <row r="483" spans="2:6" ht="12.75">
      <c r="B483" s="246"/>
      <c r="C483" s="246"/>
      <c r="D483" s="246"/>
      <c r="E483" s="246"/>
      <c r="F483" s="246"/>
    </row>
    <row r="484" spans="2:6" ht="12.75">
      <c r="B484" s="246"/>
      <c r="C484" s="246"/>
      <c r="D484" s="246"/>
      <c r="E484" s="246"/>
      <c r="F484" s="246"/>
    </row>
    <row r="485" spans="2:6" ht="12.75">
      <c r="B485" s="246"/>
      <c r="C485" s="246"/>
      <c r="D485" s="246"/>
      <c r="E485" s="246"/>
      <c r="F485" s="246"/>
    </row>
    <row r="486" spans="2:6" ht="12.75">
      <c r="B486" s="246"/>
      <c r="C486" s="246"/>
      <c r="D486" s="246"/>
      <c r="E486" s="246"/>
      <c r="F486" s="246"/>
    </row>
    <row r="487" spans="2:6" ht="12.75">
      <c r="B487" s="246"/>
      <c r="C487" s="246"/>
      <c r="D487" s="246"/>
      <c r="E487" s="246"/>
      <c r="F487" s="246"/>
    </row>
    <row r="488" spans="2:6" ht="12.75">
      <c r="B488" s="246"/>
      <c r="C488" s="246"/>
      <c r="D488" s="246"/>
      <c r="E488" s="246"/>
      <c r="F488" s="246"/>
    </row>
    <row r="489" spans="2:6" ht="12.75">
      <c r="B489" s="246"/>
      <c r="C489" s="246"/>
      <c r="D489" s="246"/>
      <c r="E489" s="246"/>
      <c r="F489" s="246"/>
    </row>
    <row r="490" spans="2:6" ht="12.75">
      <c r="B490" s="246"/>
      <c r="C490" s="246"/>
      <c r="D490" s="246"/>
      <c r="E490" s="246"/>
      <c r="F490" s="246"/>
    </row>
    <row r="491" spans="2:6" ht="12.75">
      <c r="B491" s="246"/>
      <c r="C491" s="246"/>
      <c r="D491" s="246"/>
      <c r="E491" s="246"/>
      <c r="F491" s="246"/>
    </row>
    <row r="492" spans="2:6" ht="12.75">
      <c r="B492" s="246"/>
      <c r="C492" s="246"/>
      <c r="D492" s="246"/>
      <c r="E492" s="246"/>
      <c r="F492" s="246"/>
    </row>
    <row r="493" spans="2:6" ht="12.75">
      <c r="B493" s="246"/>
      <c r="C493" s="246"/>
      <c r="D493" s="246"/>
      <c r="E493" s="246"/>
      <c r="F493" s="246"/>
    </row>
    <row r="494" spans="2:6" ht="12.75">
      <c r="B494" s="246"/>
      <c r="C494" s="246"/>
      <c r="D494" s="246"/>
      <c r="E494" s="246"/>
      <c r="F494" s="246"/>
    </row>
    <row r="495" spans="2:6" ht="12.75">
      <c r="B495" s="246"/>
      <c r="C495" s="246"/>
      <c r="D495" s="246"/>
      <c r="E495" s="246"/>
      <c r="F495" s="246"/>
    </row>
    <row r="496" spans="2:6" ht="12.75">
      <c r="B496" s="246"/>
      <c r="C496" s="246"/>
      <c r="D496" s="246"/>
      <c r="E496" s="246"/>
      <c r="F496" s="246"/>
    </row>
    <row r="497" spans="2:6" ht="12.75">
      <c r="B497" s="246"/>
      <c r="C497" s="246"/>
      <c r="D497" s="246"/>
      <c r="E497" s="246"/>
      <c r="F497" s="246"/>
    </row>
    <row r="498" spans="2:6" ht="12.75">
      <c r="B498" s="246"/>
      <c r="C498" s="246"/>
      <c r="D498" s="246"/>
      <c r="E498" s="246"/>
      <c r="F498" s="246"/>
    </row>
    <row r="499" spans="2:6" ht="12.75">
      <c r="B499" s="246"/>
      <c r="C499" s="246"/>
      <c r="D499" s="246"/>
      <c r="E499" s="246"/>
      <c r="F499" s="246"/>
    </row>
    <row r="500" spans="2:6" ht="12.75">
      <c r="B500" s="246"/>
      <c r="C500" s="246"/>
      <c r="D500" s="246"/>
      <c r="E500" s="246"/>
      <c r="F500" s="246"/>
    </row>
    <row r="501" spans="2:6" ht="12.75">
      <c r="B501" s="246"/>
      <c r="C501" s="246"/>
      <c r="D501" s="246"/>
      <c r="E501" s="246"/>
      <c r="F501" s="246"/>
    </row>
    <row r="502" spans="2:6" ht="12.75">
      <c r="B502" s="246"/>
      <c r="C502" s="246"/>
      <c r="D502" s="246"/>
      <c r="E502" s="246"/>
      <c r="F502" s="246"/>
    </row>
    <row r="503" spans="2:6" ht="12.75">
      <c r="B503" s="246"/>
      <c r="C503" s="246"/>
      <c r="D503" s="246"/>
      <c r="E503" s="246"/>
      <c r="F503" s="246"/>
    </row>
    <row r="504" spans="2:6" ht="12.75">
      <c r="B504" s="246"/>
      <c r="C504" s="246"/>
      <c r="D504" s="246"/>
      <c r="E504" s="246"/>
      <c r="F504" s="246"/>
    </row>
    <row r="505" spans="2:6" ht="12.75">
      <c r="B505" s="246"/>
      <c r="C505" s="246"/>
      <c r="D505" s="246"/>
      <c r="E505" s="246"/>
      <c r="F505" s="246"/>
    </row>
    <row r="506" spans="2:6" ht="12.75">
      <c r="B506" s="246"/>
      <c r="C506" s="246"/>
      <c r="D506" s="246"/>
      <c r="E506" s="246"/>
      <c r="F506" s="246"/>
    </row>
    <row r="507" spans="2:6" ht="12.75">
      <c r="B507" s="246"/>
      <c r="C507" s="246"/>
      <c r="D507" s="246"/>
      <c r="E507" s="246"/>
      <c r="F507" s="246"/>
    </row>
    <row r="508" spans="2:6" ht="12.75">
      <c r="B508" s="246"/>
      <c r="C508" s="246"/>
      <c r="D508" s="246"/>
      <c r="E508" s="246"/>
      <c r="F508" s="246"/>
    </row>
    <row r="509" spans="2:6" ht="12.75">
      <c r="B509" s="246"/>
      <c r="C509" s="246"/>
      <c r="D509" s="246"/>
      <c r="E509" s="246"/>
      <c r="F509" s="246"/>
    </row>
    <row r="510" spans="2:6" ht="12.75">
      <c r="B510" s="246"/>
      <c r="C510" s="246"/>
      <c r="D510" s="246"/>
      <c r="E510" s="246"/>
      <c r="F510" s="246"/>
    </row>
    <row r="511" spans="2:6" ht="12.75">
      <c r="B511" s="246"/>
      <c r="C511" s="246"/>
      <c r="D511" s="246"/>
      <c r="E511" s="246"/>
      <c r="F511" s="246"/>
    </row>
    <row r="512" spans="2:6" ht="12.75">
      <c r="B512" s="246"/>
      <c r="C512" s="246"/>
      <c r="D512" s="246"/>
      <c r="E512" s="246"/>
      <c r="F512" s="246"/>
    </row>
    <row r="513" spans="2:6" ht="12.75">
      <c r="B513" s="246"/>
      <c r="C513" s="246"/>
      <c r="D513" s="246"/>
      <c r="E513" s="246"/>
      <c r="F513" s="246"/>
    </row>
    <row r="514" spans="2:6" ht="12.75">
      <c r="B514" s="246"/>
      <c r="C514" s="246"/>
      <c r="D514" s="246"/>
      <c r="E514" s="246"/>
      <c r="F514" s="246"/>
    </row>
    <row r="515" spans="2:6" ht="12.75">
      <c r="B515" s="246"/>
      <c r="C515" s="246"/>
      <c r="D515" s="246"/>
      <c r="E515" s="246"/>
      <c r="F515" s="246"/>
    </row>
    <row r="516" spans="2:6" ht="12.75">
      <c r="B516" s="246"/>
      <c r="C516" s="246"/>
      <c r="D516" s="246"/>
      <c r="E516" s="246"/>
      <c r="F516" s="246"/>
    </row>
    <row r="517" spans="2:6" ht="12.75">
      <c r="B517" s="246"/>
      <c r="C517" s="246"/>
      <c r="D517" s="246"/>
      <c r="E517" s="246"/>
      <c r="F517" s="246"/>
    </row>
    <row r="518" spans="2:6" ht="12.75">
      <c r="B518" s="246"/>
      <c r="C518" s="246"/>
      <c r="D518" s="246"/>
      <c r="E518" s="246"/>
      <c r="F518" s="246"/>
    </row>
    <row r="519" spans="2:6" ht="12.75">
      <c r="B519" s="246"/>
      <c r="C519" s="246"/>
      <c r="D519" s="246"/>
      <c r="E519" s="246"/>
      <c r="F519" s="246"/>
    </row>
    <row r="520" spans="2:6" ht="12.75">
      <c r="B520" s="246"/>
      <c r="C520" s="246"/>
      <c r="D520" s="246"/>
      <c r="E520" s="246"/>
      <c r="F520" s="246"/>
    </row>
    <row r="521" spans="2:6" ht="12.75">
      <c r="B521" s="246"/>
      <c r="C521" s="246"/>
      <c r="D521" s="246"/>
      <c r="E521" s="246"/>
      <c r="F521" s="246"/>
    </row>
    <row r="522" spans="2:6" ht="12.75">
      <c r="B522" s="246"/>
      <c r="C522" s="246"/>
      <c r="D522" s="246"/>
      <c r="E522" s="246"/>
      <c r="F522" s="246"/>
    </row>
    <row r="523" spans="2:6" ht="12.75">
      <c r="B523" s="246"/>
      <c r="C523" s="246"/>
      <c r="D523" s="246"/>
      <c r="E523" s="246"/>
      <c r="F523" s="246"/>
    </row>
    <row r="524" spans="2:6" ht="12.75">
      <c r="B524" s="246"/>
      <c r="C524" s="246"/>
      <c r="D524" s="246"/>
      <c r="E524" s="246"/>
      <c r="F524" s="246"/>
    </row>
    <row r="525" spans="2:6" ht="12.75">
      <c r="B525" s="246"/>
      <c r="C525" s="246"/>
      <c r="D525" s="246"/>
      <c r="E525" s="246"/>
      <c r="F525" s="246"/>
    </row>
    <row r="526" spans="2:6" ht="12.75">
      <c r="B526" s="246"/>
      <c r="C526" s="246"/>
      <c r="D526" s="246"/>
      <c r="E526" s="246"/>
      <c r="F526" s="246"/>
    </row>
    <row r="527" spans="2:6" ht="12.75">
      <c r="B527" s="246"/>
      <c r="C527" s="246"/>
      <c r="D527" s="246"/>
      <c r="E527" s="246"/>
      <c r="F527" s="246"/>
    </row>
    <row r="528" spans="2:6" ht="12.75">
      <c r="B528" s="246"/>
      <c r="C528" s="246"/>
      <c r="D528" s="246"/>
      <c r="E528" s="246"/>
      <c r="F528" s="246"/>
    </row>
    <row r="529" spans="2:6" ht="12.75">
      <c r="B529" s="246"/>
      <c r="C529" s="246"/>
      <c r="D529" s="246"/>
      <c r="E529" s="246"/>
      <c r="F529" s="246"/>
    </row>
    <row r="530" spans="2:6" ht="12.75">
      <c r="B530" s="246"/>
      <c r="C530" s="246"/>
      <c r="D530" s="246"/>
      <c r="E530" s="246"/>
      <c r="F530" s="246"/>
    </row>
    <row r="531" spans="2:6" ht="12.75">
      <c r="B531" s="246"/>
      <c r="C531" s="246"/>
      <c r="D531" s="246"/>
      <c r="E531" s="246"/>
      <c r="F531" s="246"/>
    </row>
    <row r="532" spans="2:6" ht="12.75">
      <c r="B532" s="246"/>
      <c r="C532" s="246"/>
      <c r="D532" s="246"/>
      <c r="E532" s="246"/>
      <c r="F532" s="246"/>
    </row>
    <row r="533" spans="2:6" ht="12.75">
      <c r="B533" s="246"/>
      <c r="C533" s="246"/>
      <c r="D533" s="246"/>
      <c r="E533" s="246"/>
      <c r="F533" s="246"/>
    </row>
    <row r="534" spans="2:6" ht="12.75">
      <c r="B534" s="246"/>
      <c r="C534" s="246"/>
      <c r="D534" s="246"/>
      <c r="E534" s="246"/>
      <c r="F534" s="246"/>
    </row>
    <row r="535" spans="2:6" ht="12.75">
      <c r="B535" s="246"/>
      <c r="C535" s="246"/>
      <c r="D535" s="246"/>
      <c r="E535" s="246"/>
      <c r="F535" s="246"/>
    </row>
    <row r="536" spans="2:6" ht="12.75">
      <c r="B536" s="246"/>
      <c r="C536" s="246"/>
      <c r="D536" s="246"/>
      <c r="E536" s="246"/>
      <c r="F536" s="246"/>
    </row>
    <row r="537" spans="2:6" ht="12.75">
      <c r="B537" s="246"/>
      <c r="C537" s="246"/>
      <c r="D537" s="246"/>
      <c r="E537" s="246"/>
      <c r="F537" s="246"/>
    </row>
    <row r="538" spans="2:6" ht="12.75">
      <c r="B538" s="246"/>
      <c r="C538" s="246"/>
      <c r="D538" s="246"/>
      <c r="E538" s="246"/>
      <c r="F538" s="246"/>
    </row>
    <row r="539" spans="2:6" ht="12.75">
      <c r="B539" s="246"/>
      <c r="C539" s="246"/>
      <c r="D539" s="246"/>
      <c r="E539" s="246"/>
      <c r="F539" s="246"/>
    </row>
    <row r="540" spans="2:6" ht="12.75">
      <c r="B540" s="246"/>
      <c r="C540" s="246"/>
      <c r="D540" s="246"/>
      <c r="E540" s="246"/>
      <c r="F540" s="246"/>
    </row>
    <row r="541" spans="2:6" ht="12.75">
      <c r="B541" s="246"/>
      <c r="C541" s="246"/>
      <c r="D541" s="246"/>
      <c r="E541" s="246"/>
      <c r="F541" s="246"/>
    </row>
    <row r="542" spans="2:6" ht="12.75">
      <c r="B542" s="246"/>
      <c r="C542" s="246"/>
      <c r="D542" s="246"/>
      <c r="E542" s="246"/>
      <c r="F542" s="246"/>
    </row>
    <row r="543" spans="2:6" ht="12.75">
      <c r="B543" s="246"/>
      <c r="C543" s="246"/>
      <c r="D543" s="246"/>
      <c r="E543" s="246"/>
      <c r="F543" s="246"/>
    </row>
    <row r="544" spans="2:6" ht="12.75">
      <c r="B544" s="246"/>
      <c r="C544" s="246"/>
      <c r="D544" s="246"/>
      <c r="E544" s="246"/>
      <c r="F544" s="246"/>
    </row>
    <row r="545" spans="2:6" ht="12.75">
      <c r="B545" s="246"/>
      <c r="C545" s="246"/>
      <c r="D545" s="246"/>
      <c r="E545" s="246"/>
      <c r="F545" s="246"/>
    </row>
    <row r="546" spans="2:6" ht="12.75">
      <c r="B546" s="246"/>
      <c r="C546" s="246"/>
      <c r="D546" s="246"/>
      <c r="E546" s="246"/>
      <c r="F546" s="246"/>
    </row>
    <row r="547" spans="2:6" ht="12.75">
      <c r="B547" s="246"/>
      <c r="C547" s="246"/>
      <c r="D547" s="246"/>
      <c r="E547" s="246"/>
      <c r="F547" s="246"/>
    </row>
    <row r="548" spans="2:6" ht="12.75">
      <c r="B548" s="246"/>
      <c r="C548" s="246"/>
      <c r="D548" s="246"/>
      <c r="E548" s="246"/>
      <c r="F548" s="246"/>
    </row>
    <row r="549" spans="2:6" ht="12.75">
      <c r="B549" s="246"/>
      <c r="C549" s="246"/>
      <c r="D549" s="246"/>
      <c r="E549" s="246"/>
      <c r="F549" s="246"/>
    </row>
    <row r="550" spans="2:6" ht="12.75">
      <c r="B550" s="246"/>
      <c r="C550" s="246"/>
      <c r="D550" s="246"/>
      <c r="E550" s="246"/>
      <c r="F550" s="246"/>
    </row>
    <row r="551" spans="2:6" ht="12.75">
      <c r="B551" s="246"/>
      <c r="C551" s="246"/>
      <c r="D551" s="246"/>
      <c r="E551" s="246"/>
      <c r="F551" s="246"/>
    </row>
    <row r="552" spans="2:6" ht="12.75">
      <c r="B552" s="246"/>
      <c r="C552" s="246"/>
      <c r="D552" s="246"/>
      <c r="E552" s="246"/>
      <c r="F552" s="246"/>
    </row>
    <row r="553" spans="2:6" ht="12.75">
      <c r="B553" s="246"/>
      <c r="C553" s="246"/>
      <c r="D553" s="246"/>
      <c r="E553" s="246"/>
      <c r="F553" s="246"/>
    </row>
    <row r="554" spans="2:6" ht="12.75">
      <c r="B554" s="246"/>
      <c r="C554" s="246"/>
      <c r="D554" s="246"/>
      <c r="E554" s="246"/>
      <c r="F554" s="246"/>
    </row>
    <row r="555" spans="2:6" ht="12.75">
      <c r="B555" s="246"/>
      <c r="C555" s="246"/>
      <c r="D555" s="246"/>
      <c r="E555" s="246"/>
      <c r="F555" s="246"/>
    </row>
    <row r="556" spans="2:6" ht="12.75">
      <c r="B556" s="246"/>
      <c r="C556" s="246"/>
      <c r="D556" s="246"/>
      <c r="E556" s="246"/>
      <c r="F556" s="246"/>
    </row>
    <row r="557" spans="2:6" ht="12.75">
      <c r="B557" s="246"/>
      <c r="C557" s="246"/>
      <c r="D557" s="246"/>
      <c r="E557" s="246"/>
      <c r="F557" s="246"/>
    </row>
    <row r="558" spans="2:6" ht="12.75">
      <c r="B558" s="246"/>
      <c r="C558" s="246"/>
      <c r="D558" s="246"/>
      <c r="E558" s="246"/>
      <c r="F558" s="246"/>
    </row>
    <row r="559" spans="2:6" ht="12.75">
      <c r="B559" s="246"/>
      <c r="C559" s="246"/>
      <c r="D559" s="246"/>
      <c r="E559" s="246"/>
      <c r="F559" s="246"/>
    </row>
    <row r="560" spans="2:6" ht="12.75">
      <c r="B560" s="246"/>
      <c r="C560" s="246"/>
      <c r="D560" s="246"/>
      <c r="E560" s="246"/>
      <c r="F560" s="246"/>
    </row>
    <row r="561" spans="2:6" ht="12.75">
      <c r="B561" s="246"/>
      <c r="C561" s="246"/>
      <c r="D561" s="246"/>
      <c r="E561" s="246"/>
      <c r="F561" s="246"/>
    </row>
    <row r="562" spans="2:6" ht="12.75">
      <c r="B562" s="246"/>
      <c r="C562" s="246"/>
      <c r="D562" s="246"/>
      <c r="E562" s="246"/>
      <c r="F562" s="246"/>
    </row>
    <row r="563" spans="2:6" ht="12.75">
      <c r="B563" s="246"/>
      <c r="C563" s="246"/>
      <c r="D563" s="246"/>
      <c r="E563" s="246"/>
      <c r="F563" s="246"/>
    </row>
    <row r="564" spans="2:6" ht="12.75">
      <c r="B564" s="246"/>
      <c r="C564" s="246"/>
      <c r="D564" s="246"/>
      <c r="E564" s="246"/>
      <c r="F564" s="246"/>
    </row>
    <row r="565" spans="2:6" ht="12.75">
      <c r="B565" s="246"/>
      <c r="C565" s="246"/>
      <c r="D565" s="246"/>
      <c r="E565" s="246"/>
      <c r="F565" s="246"/>
    </row>
    <row r="566" spans="2:6" ht="12.75">
      <c r="B566" s="246"/>
      <c r="C566" s="246"/>
      <c r="D566" s="246"/>
      <c r="E566" s="246"/>
      <c r="F566" s="246"/>
    </row>
    <row r="567" spans="2:6" ht="12.75">
      <c r="B567" s="246"/>
      <c r="C567" s="246"/>
      <c r="D567" s="246"/>
      <c r="E567" s="246"/>
      <c r="F567" s="246"/>
    </row>
    <row r="568" spans="2:6" ht="12.75">
      <c r="B568" s="246"/>
      <c r="C568" s="246"/>
      <c r="D568" s="246"/>
      <c r="E568" s="246"/>
      <c r="F568" s="246"/>
    </row>
    <row r="569" spans="2:6" ht="12.75">
      <c r="B569" s="246"/>
      <c r="C569" s="246"/>
      <c r="D569" s="246"/>
      <c r="E569" s="246"/>
      <c r="F569" s="246"/>
    </row>
    <row r="570" spans="2:6" ht="12.75">
      <c r="B570" s="246"/>
      <c r="C570" s="246"/>
      <c r="D570" s="246"/>
      <c r="E570" s="246"/>
      <c r="F570" s="246"/>
    </row>
    <row r="571" spans="2:6" ht="12.75">
      <c r="B571" s="246"/>
      <c r="C571" s="246"/>
      <c r="D571" s="246"/>
      <c r="E571" s="246"/>
      <c r="F571" s="246"/>
    </row>
    <row r="572" spans="2:6" ht="12.75">
      <c r="B572" s="246"/>
      <c r="C572" s="246"/>
      <c r="D572" s="246"/>
      <c r="E572" s="246"/>
      <c r="F572" s="246"/>
    </row>
    <row r="573" spans="2:6" ht="12.75">
      <c r="B573" s="246"/>
      <c r="C573" s="246"/>
      <c r="D573" s="246"/>
      <c r="E573" s="246"/>
      <c r="F573" s="246"/>
    </row>
    <row r="574" spans="2:6" ht="12.75">
      <c r="B574" s="246"/>
      <c r="C574" s="246"/>
      <c r="D574" s="246"/>
      <c r="E574" s="246"/>
      <c r="F574" s="246"/>
    </row>
    <row r="575" spans="2:6" ht="12.75">
      <c r="B575" s="246"/>
      <c r="C575" s="246"/>
      <c r="D575" s="246"/>
      <c r="E575" s="246"/>
      <c r="F575" s="246"/>
    </row>
    <row r="576" spans="2:6" ht="12.75">
      <c r="B576" s="246"/>
      <c r="C576" s="246"/>
      <c r="D576" s="246"/>
      <c r="E576" s="246"/>
      <c r="F576" s="246"/>
    </row>
    <row r="577" spans="2:6" ht="12.75">
      <c r="B577" s="246"/>
      <c r="C577" s="246"/>
      <c r="D577" s="246"/>
      <c r="E577" s="246"/>
      <c r="F577" s="246"/>
    </row>
    <row r="578" spans="2:6" ht="12.75">
      <c r="B578" s="246"/>
      <c r="C578" s="246"/>
      <c r="D578" s="246"/>
      <c r="E578" s="246"/>
      <c r="F578" s="246"/>
    </row>
    <row r="579" spans="2:6" ht="12.75">
      <c r="B579" s="246"/>
      <c r="C579" s="246"/>
      <c r="D579" s="246"/>
      <c r="E579" s="246"/>
      <c r="F579" s="246"/>
    </row>
    <row r="580" spans="2:6" ht="12.75">
      <c r="B580" s="246"/>
      <c r="C580" s="246"/>
      <c r="D580" s="246"/>
      <c r="E580" s="246"/>
      <c r="F580" s="246"/>
    </row>
    <row r="581" spans="2:6" ht="12.75">
      <c r="B581" s="246"/>
      <c r="C581" s="246"/>
      <c r="D581" s="246"/>
      <c r="E581" s="246"/>
      <c r="F581" s="246"/>
    </row>
    <row r="582" spans="2:6" ht="12.75">
      <c r="B582" s="246"/>
      <c r="C582" s="246"/>
      <c r="D582" s="246"/>
      <c r="E582" s="246"/>
      <c r="F582" s="246"/>
    </row>
    <row r="583" spans="2:6" ht="12.75">
      <c r="B583" s="246"/>
      <c r="C583" s="246"/>
      <c r="D583" s="246"/>
      <c r="E583" s="246"/>
      <c r="F583" s="246"/>
    </row>
    <row r="584" spans="2:6" ht="12.75">
      <c r="B584" s="246"/>
      <c r="C584" s="246"/>
      <c r="D584" s="246"/>
      <c r="E584" s="246"/>
      <c r="F584" s="246"/>
    </row>
    <row r="585" spans="2:6" ht="12.75">
      <c r="B585" s="246"/>
      <c r="C585" s="246"/>
      <c r="D585" s="246"/>
      <c r="E585" s="246"/>
      <c r="F585" s="246"/>
    </row>
    <row r="586" spans="2:6" ht="12.75">
      <c r="B586" s="246"/>
      <c r="C586" s="246"/>
      <c r="D586" s="246"/>
      <c r="E586" s="246"/>
      <c r="F586" s="246"/>
    </row>
    <row r="587" spans="2:6" ht="12.75">
      <c r="B587" s="246"/>
      <c r="C587" s="246"/>
      <c r="D587" s="246"/>
      <c r="E587" s="246"/>
      <c r="F587" s="246"/>
    </row>
    <row r="588" spans="2:6" ht="12.75">
      <c r="B588" s="246"/>
      <c r="C588" s="246"/>
      <c r="D588" s="246"/>
      <c r="E588" s="246"/>
      <c r="F588" s="246"/>
    </row>
    <row r="589" spans="2:6" ht="12.75">
      <c r="B589" s="246"/>
      <c r="C589" s="246"/>
      <c r="D589" s="246"/>
      <c r="E589" s="246"/>
      <c r="F589" s="246"/>
    </row>
    <row r="590" spans="2:6" ht="12.75">
      <c r="B590" s="246"/>
      <c r="C590" s="246"/>
      <c r="D590" s="246"/>
      <c r="E590" s="246"/>
      <c r="F590" s="246"/>
    </row>
    <row r="591" spans="2:6" ht="12.75">
      <c r="B591" s="246"/>
      <c r="C591" s="246"/>
      <c r="D591" s="246"/>
      <c r="E591" s="246"/>
      <c r="F591" s="246"/>
    </row>
    <row r="592" spans="2:6" ht="12.75">
      <c r="B592" s="246"/>
      <c r="C592" s="246"/>
      <c r="D592" s="246"/>
      <c r="E592" s="246"/>
      <c r="F592" s="246"/>
    </row>
    <row r="593" spans="2:6" ht="12.75">
      <c r="B593" s="246"/>
      <c r="C593" s="246"/>
      <c r="D593" s="246"/>
      <c r="E593" s="246"/>
      <c r="F593" s="246"/>
    </row>
  </sheetData>
  <sheetProtection/>
  <printOptions horizontalCentered="1"/>
  <pageMargins left="0" right="0" top="0.7874015748031497" bottom="0" header="0" footer="0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9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.7109375" style="252" customWidth="1"/>
    <col min="2" max="2" width="23.7109375" style="252" customWidth="1"/>
    <col min="3" max="7" width="13.7109375" style="252" customWidth="1"/>
    <col min="8" max="8" width="13.7109375" style="279" customWidth="1"/>
    <col min="9" max="14" width="13.7109375" style="252" customWidth="1"/>
    <col min="15" max="15" width="3.140625" style="252" customWidth="1"/>
    <col min="16" max="16" width="15.7109375" style="252" customWidth="1"/>
    <col min="17" max="17" width="17.140625" style="252" customWidth="1"/>
    <col min="18" max="18" width="13.421875" style="252" bestFit="1" customWidth="1"/>
    <col min="19" max="16384" width="9.140625" style="252" customWidth="1"/>
  </cols>
  <sheetData>
    <row r="1" ht="12.75"/>
    <row r="2" spans="1:16" ht="15.75">
      <c r="A2" s="247"/>
      <c r="B2" s="248" t="s">
        <v>259</v>
      </c>
      <c r="C2" s="249"/>
      <c r="D2" s="249"/>
      <c r="E2" s="249"/>
      <c r="F2" s="249"/>
      <c r="G2" s="249"/>
      <c r="H2" s="250"/>
      <c r="I2" s="251"/>
      <c r="J2" s="251"/>
      <c r="K2" s="251"/>
      <c r="L2" s="251"/>
      <c r="M2" s="251"/>
      <c r="N2" s="251"/>
      <c r="O2" s="251"/>
      <c r="P2" s="251"/>
    </row>
    <row r="3" spans="1:16" ht="15.75">
      <c r="A3" s="247"/>
      <c r="B3" s="248" t="s">
        <v>260</v>
      </c>
      <c r="C3" s="249"/>
      <c r="D3" s="249"/>
      <c r="E3" s="249"/>
      <c r="F3" s="249"/>
      <c r="G3" s="249"/>
      <c r="H3" s="250"/>
      <c r="I3" s="251"/>
      <c r="J3" s="251"/>
      <c r="K3" s="251"/>
      <c r="L3" s="251"/>
      <c r="M3" s="251"/>
      <c r="N3" s="251"/>
      <c r="O3" s="251"/>
      <c r="P3" s="251"/>
    </row>
    <row r="4" spans="1:16" ht="12.75">
      <c r="A4" s="247"/>
      <c r="B4" s="253"/>
      <c r="C4" s="254"/>
      <c r="D4" s="254"/>
      <c r="E4" s="254"/>
      <c r="F4" s="254"/>
      <c r="G4" s="254"/>
      <c r="H4" s="255"/>
      <c r="I4" s="254"/>
      <c r="J4" s="254"/>
      <c r="K4" s="254"/>
      <c r="L4" s="254"/>
      <c r="M4" s="254"/>
      <c r="N4" s="254"/>
      <c r="O4" s="254"/>
      <c r="P4" s="254"/>
    </row>
    <row r="5" spans="1:16" ht="12.75">
      <c r="A5" s="247"/>
      <c r="B5" s="253"/>
      <c r="C5" s="254"/>
      <c r="D5" s="254"/>
      <c r="E5" s="254"/>
      <c r="F5" s="254"/>
      <c r="G5" s="254"/>
      <c r="H5" s="255"/>
      <c r="I5" s="254"/>
      <c r="J5" s="254"/>
      <c r="K5" s="254"/>
      <c r="L5" s="254"/>
      <c r="M5" s="254"/>
      <c r="N5" s="254"/>
      <c r="O5" s="254"/>
      <c r="P5" s="254"/>
    </row>
    <row r="6" spans="1:16" ht="12.75">
      <c r="A6" s="247"/>
      <c r="B6" s="253" t="s">
        <v>261</v>
      </c>
      <c r="C6" s="254"/>
      <c r="D6" s="254"/>
      <c r="E6" s="254"/>
      <c r="F6" s="254"/>
      <c r="G6" s="254"/>
      <c r="H6" s="255"/>
      <c r="I6" s="254"/>
      <c r="J6" s="254"/>
      <c r="K6" s="254"/>
      <c r="L6" s="254"/>
      <c r="M6" s="254"/>
      <c r="N6" s="254"/>
      <c r="O6" s="254"/>
      <c r="P6" s="254"/>
    </row>
    <row r="7" spans="1:16" ht="12.75">
      <c r="A7" s="247"/>
      <c r="B7" s="253" t="s">
        <v>262</v>
      </c>
      <c r="C7" s="254"/>
      <c r="D7" s="254"/>
      <c r="E7" s="254"/>
      <c r="F7" s="254"/>
      <c r="G7" s="254"/>
      <c r="H7" s="255"/>
      <c r="I7" s="254"/>
      <c r="J7" s="254"/>
      <c r="K7" s="254"/>
      <c r="L7" s="254"/>
      <c r="M7" s="254"/>
      <c r="N7" s="254"/>
      <c r="O7" s="254"/>
      <c r="P7" s="254"/>
    </row>
    <row r="8" spans="1:16" ht="12.75">
      <c r="A8" s="247"/>
      <c r="B8" s="253" t="s">
        <v>263</v>
      </c>
      <c r="C8" s="254"/>
      <c r="D8" s="254"/>
      <c r="E8" s="254"/>
      <c r="F8" s="254"/>
      <c r="G8" s="254"/>
      <c r="H8" s="255"/>
      <c r="I8" s="254"/>
      <c r="J8" s="254"/>
      <c r="K8" s="254"/>
      <c r="L8" s="254"/>
      <c r="M8" s="254"/>
      <c r="N8" s="254"/>
      <c r="O8" s="254"/>
      <c r="P8" s="254"/>
    </row>
    <row r="9" spans="1:16" ht="12.75">
      <c r="A9" s="247"/>
      <c r="B9" s="253" t="s">
        <v>264</v>
      </c>
      <c r="C9" s="254"/>
      <c r="D9" s="254"/>
      <c r="E9" s="254"/>
      <c r="F9" s="254"/>
      <c r="G9" s="254"/>
      <c r="H9" s="255"/>
      <c r="I9" s="254"/>
      <c r="J9" s="254"/>
      <c r="K9" s="254"/>
      <c r="L9" s="254"/>
      <c r="M9" s="254"/>
      <c r="N9" s="254"/>
      <c r="O9" s="254"/>
      <c r="P9" s="254"/>
    </row>
    <row r="10" spans="1:16" ht="12.75">
      <c r="A10" s="247"/>
      <c r="B10" s="253" t="s">
        <v>265</v>
      </c>
      <c r="C10" s="254"/>
      <c r="D10" s="254"/>
      <c r="E10" s="254"/>
      <c r="F10" s="254"/>
      <c r="G10" s="254"/>
      <c r="H10" s="255"/>
      <c r="I10" s="254"/>
      <c r="J10" s="254"/>
      <c r="K10" s="254"/>
      <c r="L10" s="254"/>
      <c r="M10" s="254"/>
      <c r="N10" s="254"/>
      <c r="O10" s="254"/>
      <c r="P10" s="254"/>
    </row>
    <row r="11" spans="1:16" ht="12.75">
      <c r="A11" s="247"/>
      <c r="B11" s="253" t="s">
        <v>266</v>
      </c>
      <c r="C11" s="254"/>
      <c r="D11" s="254"/>
      <c r="E11" s="254"/>
      <c r="F11" s="254"/>
      <c r="G11" s="254"/>
      <c r="H11" s="255"/>
      <c r="I11" s="254"/>
      <c r="J11" s="254"/>
      <c r="K11" s="254"/>
      <c r="L11" s="254"/>
      <c r="M11" s="254"/>
      <c r="N11" s="254"/>
      <c r="O11" s="254"/>
      <c r="P11" s="254"/>
    </row>
    <row r="12" spans="1:16" ht="12.75">
      <c r="A12" s="247"/>
      <c r="B12" s="253" t="s">
        <v>267</v>
      </c>
      <c r="C12" s="254"/>
      <c r="D12" s="254"/>
      <c r="E12" s="254"/>
      <c r="F12" s="254"/>
      <c r="G12" s="254"/>
      <c r="H12" s="255"/>
      <c r="I12" s="254"/>
      <c r="J12" s="254"/>
      <c r="K12" s="254"/>
      <c r="L12" s="254"/>
      <c r="M12" s="254"/>
      <c r="N12" s="254"/>
      <c r="O12" s="254"/>
      <c r="P12" s="254"/>
    </row>
    <row r="13" spans="1:16" ht="12.75">
      <c r="A13" s="247"/>
      <c r="B13" s="253"/>
      <c r="C13" s="254"/>
      <c r="D13" s="254"/>
      <c r="E13" s="254"/>
      <c r="F13" s="254"/>
      <c r="G13" s="254"/>
      <c r="H13" s="255"/>
      <c r="I13" s="254"/>
      <c r="J13" s="254"/>
      <c r="K13" s="254"/>
      <c r="L13" s="254"/>
      <c r="M13" s="254"/>
      <c r="N13" s="254"/>
      <c r="O13" s="254"/>
      <c r="P13" s="254"/>
    </row>
    <row r="14" spans="1:16" ht="13.5" thickBot="1">
      <c r="A14" s="247"/>
      <c r="B14" s="254"/>
      <c r="C14" s="254"/>
      <c r="D14" s="254"/>
      <c r="E14" s="254"/>
      <c r="F14" s="254"/>
      <c r="G14" s="254"/>
      <c r="H14" s="255"/>
      <c r="I14" s="254"/>
      <c r="J14" s="254"/>
      <c r="K14" s="254"/>
      <c r="L14" s="254"/>
      <c r="M14" s="254"/>
      <c r="N14" s="254"/>
      <c r="O14" s="254"/>
      <c r="P14" s="256" t="s">
        <v>79</v>
      </c>
    </row>
    <row r="15" spans="1:16" ht="15.75" thickBot="1">
      <c r="A15" s="247"/>
      <c r="B15" s="257" t="s">
        <v>268</v>
      </c>
      <c r="C15" s="258" t="s">
        <v>269</v>
      </c>
      <c r="D15" s="258" t="s">
        <v>270</v>
      </c>
      <c r="E15" s="258" t="s">
        <v>271</v>
      </c>
      <c r="F15" s="258" t="s">
        <v>272</v>
      </c>
      <c r="G15" s="258" t="s">
        <v>273</v>
      </c>
      <c r="H15" s="259" t="s">
        <v>274</v>
      </c>
      <c r="I15" s="258" t="s">
        <v>275</v>
      </c>
      <c r="J15" s="258" t="s">
        <v>276</v>
      </c>
      <c r="K15" s="258" t="s">
        <v>277</v>
      </c>
      <c r="L15" s="258" t="s">
        <v>278</v>
      </c>
      <c r="M15" s="258" t="s">
        <v>279</v>
      </c>
      <c r="N15" s="258" t="s">
        <v>280</v>
      </c>
      <c r="O15" s="258"/>
      <c r="P15" s="258" t="s">
        <v>281</v>
      </c>
    </row>
    <row r="16" spans="1:16" ht="12.75">
      <c r="A16" s="247"/>
      <c r="B16" s="260" t="s">
        <v>282</v>
      </c>
      <c r="C16" s="261">
        <v>0</v>
      </c>
      <c r="D16" s="261">
        <v>0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/>
      <c r="P16" s="261">
        <v>0</v>
      </c>
    </row>
    <row r="17" spans="1:16" ht="12.75">
      <c r="A17" s="247"/>
      <c r="B17" s="262" t="s">
        <v>283</v>
      </c>
      <c r="C17" s="263">
        <v>255591</v>
      </c>
      <c r="D17" s="263">
        <v>1280097</v>
      </c>
      <c r="E17" s="263">
        <v>4886182</v>
      </c>
      <c r="F17" s="263">
        <v>1883353</v>
      </c>
      <c r="G17" s="263">
        <v>204133</v>
      </c>
      <c r="H17" s="263">
        <v>106141</v>
      </c>
      <c r="I17" s="263">
        <v>8040</v>
      </c>
      <c r="J17" s="263">
        <v>124643</v>
      </c>
      <c r="K17" s="263">
        <v>2300</v>
      </c>
      <c r="L17" s="263">
        <v>1872504</v>
      </c>
      <c r="M17" s="263">
        <v>108441</v>
      </c>
      <c r="N17" s="263">
        <v>8750480</v>
      </c>
      <c r="O17" s="263"/>
      <c r="P17" s="263">
        <v>8750480</v>
      </c>
    </row>
    <row r="18" spans="1:16" ht="12.75">
      <c r="A18" s="247"/>
      <c r="B18" s="264" t="s">
        <v>284</v>
      </c>
      <c r="C18" s="263">
        <v>221810</v>
      </c>
      <c r="D18" s="263">
        <v>1162893</v>
      </c>
      <c r="E18" s="263">
        <v>4111126</v>
      </c>
      <c r="F18" s="263">
        <v>1584674</v>
      </c>
      <c r="G18" s="263">
        <v>173015</v>
      </c>
      <c r="H18" s="263">
        <v>44800</v>
      </c>
      <c r="I18" s="263">
        <v>6740</v>
      </c>
      <c r="J18" s="263">
        <v>103715</v>
      </c>
      <c r="K18" s="263">
        <v>1930</v>
      </c>
      <c r="L18" s="263">
        <v>1668173</v>
      </c>
      <c r="M18" s="263">
        <v>46730</v>
      </c>
      <c r="N18" s="263">
        <v>7410703</v>
      </c>
      <c r="O18" s="263"/>
      <c r="P18" s="263">
        <v>7410703</v>
      </c>
    </row>
    <row r="19" spans="1:16" ht="12.75">
      <c r="A19" s="247"/>
      <c r="B19" s="265" t="s">
        <v>285</v>
      </c>
      <c r="C19" s="263">
        <v>219265.19</v>
      </c>
      <c r="D19" s="263">
        <v>1315883.92</v>
      </c>
      <c r="E19" s="263">
        <v>3988597.88</v>
      </c>
      <c r="F19" s="263">
        <v>1496270.55</v>
      </c>
      <c r="G19" s="263">
        <v>205235.61</v>
      </c>
      <c r="H19" s="263">
        <v>86665.61</v>
      </c>
      <c r="I19" s="263">
        <v>8860.4</v>
      </c>
      <c r="J19" s="263">
        <v>34473.3</v>
      </c>
      <c r="K19" s="263">
        <v>1345.8</v>
      </c>
      <c r="L19" s="263">
        <v>1783718.42</v>
      </c>
      <c r="M19" s="263">
        <v>88011.41</v>
      </c>
      <c r="N19" s="263">
        <v>7356598.26</v>
      </c>
      <c r="O19" s="263"/>
      <c r="P19" s="266">
        <v>7356598.26</v>
      </c>
    </row>
    <row r="20" spans="1:16" ht="12.75">
      <c r="A20" s="247"/>
      <c r="B20" s="265" t="s">
        <v>286</v>
      </c>
      <c r="C20" s="261">
        <v>85.7875</v>
      </c>
      <c r="D20" s="261">
        <v>102.7956</v>
      </c>
      <c r="E20" s="261">
        <v>81.6302</v>
      </c>
      <c r="F20" s="261">
        <v>79.4472</v>
      </c>
      <c r="G20" s="261">
        <v>100.5401</v>
      </c>
      <c r="H20" s="261">
        <v>81.6514</v>
      </c>
      <c r="I20" s="261">
        <v>110.204</v>
      </c>
      <c r="J20" s="261">
        <v>27.6576</v>
      </c>
      <c r="K20" s="261">
        <v>58.513</v>
      </c>
      <c r="L20" s="261">
        <v>95.2585</v>
      </c>
      <c r="M20" s="261">
        <v>81.1606</v>
      </c>
      <c r="N20" s="261">
        <v>84.0708</v>
      </c>
      <c r="O20" s="261"/>
      <c r="P20" s="261">
        <v>84.0708</v>
      </c>
    </row>
    <row r="21" spans="1:16" ht="12.75">
      <c r="A21" s="247"/>
      <c r="B21" s="267" t="s">
        <v>287</v>
      </c>
      <c r="C21" s="261">
        <v>98.8527</v>
      </c>
      <c r="D21" s="261">
        <v>113.1561</v>
      </c>
      <c r="E21" s="261">
        <v>97.0196</v>
      </c>
      <c r="F21" s="261">
        <v>94.4213</v>
      </c>
      <c r="G21" s="261">
        <v>118.623</v>
      </c>
      <c r="H21" s="261">
        <v>193.45</v>
      </c>
      <c r="I21" s="261">
        <v>131.4599</v>
      </c>
      <c r="J21" s="261">
        <v>33.2385</v>
      </c>
      <c r="K21" s="261">
        <v>69.7306</v>
      </c>
      <c r="L21" s="261">
        <v>106.9265</v>
      </c>
      <c r="M21" s="261">
        <v>188.3403</v>
      </c>
      <c r="N21" s="261">
        <v>99.2699</v>
      </c>
      <c r="O21" s="261"/>
      <c r="P21" s="261">
        <v>99.2699</v>
      </c>
    </row>
    <row r="22" spans="1:16" ht="12.75">
      <c r="A22" s="247"/>
      <c r="B22" s="260" t="s">
        <v>288</v>
      </c>
      <c r="C22" s="268">
        <v>0</v>
      </c>
      <c r="D22" s="268">
        <v>0</v>
      </c>
      <c r="E22" s="268">
        <v>0</v>
      </c>
      <c r="F22" s="268">
        <v>0</v>
      </c>
      <c r="G22" s="268">
        <v>0</v>
      </c>
      <c r="H22" s="268">
        <v>0</v>
      </c>
      <c r="I22" s="268">
        <v>0</v>
      </c>
      <c r="J22" s="268">
        <v>0</v>
      </c>
      <c r="K22" s="268">
        <v>0</v>
      </c>
      <c r="L22" s="268">
        <v>0</v>
      </c>
      <c r="M22" s="268">
        <v>0</v>
      </c>
      <c r="N22" s="268">
        <v>0</v>
      </c>
      <c r="O22" s="268"/>
      <c r="P22" s="268">
        <v>0</v>
      </c>
    </row>
    <row r="23" spans="1:16" ht="12.75">
      <c r="A23" s="247"/>
      <c r="B23" s="262" t="s">
        <v>283</v>
      </c>
      <c r="C23" s="263">
        <v>89435</v>
      </c>
      <c r="D23" s="263">
        <v>228825</v>
      </c>
      <c r="E23" s="263">
        <v>1464378</v>
      </c>
      <c r="F23" s="263">
        <v>574936</v>
      </c>
      <c r="G23" s="263">
        <v>77085</v>
      </c>
      <c r="H23" s="263">
        <v>57100</v>
      </c>
      <c r="I23" s="263">
        <v>5423</v>
      </c>
      <c r="J23" s="263">
        <v>83000</v>
      </c>
      <c r="K23" s="263">
        <v>850</v>
      </c>
      <c r="L23" s="263">
        <v>483768</v>
      </c>
      <c r="M23" s="263">
        <v>57950</v>
      </c>
      <c r="N23" s="263">
        <v>2581032</v>
      </c>
      <c r="O23" s="263"/>
      <c r="P23" s="263">
        <v>2581032</v>
      </c>
    </row>
    <row r="24" spans="1:16" ht="12.75">
      <c r="A24" s="247"/>
      <c r="B24" s="264" t="s">
        <v>284</v>
      </c>
      <c r="C24" s="263">
        <v>70926</v>
      </c>
      <c r="D24" s="263">
        <v>205077</v>
      </c>
      <c r="E24" s="263">
        <v>1188008</v>
      </c>
      <c r="F24" s="263">
        <v>461730</v>
      </c>
      <c r="G24" s="263">
        <v>64089</v>
      </c>
      <c r="H24" s="263">
        <v>55300</v>
      </c>
      <c r="I24" s="263">
        <v>5423</v>
      </c>
      <c r="J24" s="263">
        <v>68067</v>
      </c>
      <c r="K24" s="263">
        <v>700</v>
      </c>
      <c r="L24" s="263">
        <v>413582</v>
      </c>
      <c r="M24" s="263">
        <v>56000</v>
      </c>
      <c r="N24" s="263">
        <v>2119320</v>
      </c>
      <c r="O24" s="263"/>
      <c r="P24" s="263">
        <v>2119320</v>
      </c>
    </row>
    <row r="25" spans="1:16" ht="12.75">
      <c r="A25" s="247"/>
      <c r="B25" s="265" t="s">
        <v>285</v>
      </c>
      <c r="C25" s="263">
        <v>89414.81</v>
      </c>
      <c r="D25" s="263">
        <v>204728.56</v>
      </c>
      <c r="E25" s="263">
        <v>1270634.77</v>
      </c>
      <c r="F25" s="263">
        <v>484372.7</v>
      </c>
      <c r="G25" s="263">
        <v>61487.43</v>
      </c>
      <c r="H25" s="263">
        <v>52865.79</v>
      </c>
      <c r="I25" s="263">
        <v>5004.35</v>
      </c>
      <c r="J25" s="263">
        <v>24669.28</v>
      </c>
      <c r="K25" s="263">
        <v>780.62</v>
      </c>
      <c r="L25" s="263">
        <v>385304.43</v>
      </c>
      <c r="M25" s="263">
        <v>53646.41</v>
      </c>
      <c r="N25" s="263">
        <v>2193958.31</v>
      </c>
      <c r="O25" s="263"/>
      <c r="P25" s="266">
        <v>2193958.31</v>
      </c>
    </row>
    <row r="26" spans="1:16" ht="12.75">
      <c r="A26" s="247"/>
      <c r="B26" s="265" t="s">
        <v>286</v>
      </c>
      <c r="C26" s="261">
        <v>99.9774</v>
      </c>
      <c r="D26" s="261">
        <v>89.4695</v>
      </c>
      <c r="E26" s="261">
        <v>86.7696</v>
      </c>
      <c r="F26" s="261">
        <v>84.2481</v>
      </c>
      <c r="G26" s="261">
        <v>79.7658</v>
      </c>
      <c r="H26" s="261">
        <v>92.5846</v>
      </c>
      <c r="I26" s="261">
        <v>92.2801</v>
      </c>
      <c r="J26" s="261">
        <v>29.722</v>
      </c>
      <c r="K26" s="261">
        <v>91.8376</v>
      </c>
      <c r="L26" s="261">
        <v>79.6465</v>
      </c>
      <c r="M26" s="261">
        <v>92.5736</v>
      </c>
      <c r="N26" s="261">
        <v>85.0031</v>
      </c>
      <c r="O26" s="261"/>
      <c r="P26" s="261">
        <v>85.0031</v>
      </c>
    </row>
    <row r="27" spans="1:16" ht="12.75">
      <c r="A27" s="247"/>
      <c r="B27" s="267" t="s">
        <v>287</v>
      </c>
      <c r="C27" s="261">
        <v>126.0677</v>
      </c>
      <c r="D27" s="261">
        <v>99.8301</v>
      </c>
      <c r="E27" s="261">
        <v>106.9551</v>
      </c>
      <c r="F27" s="261">
        <v>104.9039</v>
      </c>
      <c r="G27" s="261">
        <v>95.9407</v>
      </c>
      <c r="H27" s="261">
        <v>95.5982</v>
      </c>
      <c r="I27" s="261">
        <v>92.2801</v>
      </c>
      <c r="J27" s="261">
        <v>36.2426</v>
      </c>
      <c r="K27" s="261">
        <v>111.5171</v>
      </c>
      <c r="L27" s="261">
        <v>93.1628</v>
      </c>
      <c r="M27" s="261">
        <v>95.7972</v>
      </c>
      <c r="N27" s="261">
        <v>103.5218</v>
      </c>
      <c r="O27" s="261"/>
      <c r="P27" s="261">
        <v>103.5218</v>
      </c>
    </row>
    <row r="28" spans="1:16" ht="12.75">
      <c r="A28" s="247"/>
      <c r="B28" s="260" t="s">
        <v>289</v>
      </c>
      <c r="C28" s="268">
        <v>0</v>
      </c>
      <c r="D28" s="268">
        <v>0</v>
      </c>
      <c r="E28" s="268">
        <v>0</v>
      </c>
      <c r="F28" s="268">
        <v>0</v>
      </c>
      <c r="G28" s="268">
        <v>0</v>
      </c>
      <c r="H28" s="268">
        <v>0</v>
      </c>
      <c r="I28" s="268">
        <v>0</v>
      </c>
      <c r="J28" s="268">
        <v>0</v>
      </c>
      <c r="K28" s="268">
        <v>0</v>
      </c>
      <c r="L28" s="268">
        <v>0</v>
      </c>
      <c r="M28" s="268">
        <v>0</v>
      </c>
      <c r="N28" s="268">
        <v>0</v>
      </c>
      <c r="O28" s="268"/>
      <c r="P28" s="268">
        <v>0</v>
      </c>
    </row>
    <row r="29" spans="1:16" ht="12.75">
      <c r="A29" s="247"/>
      <c r="B29" s="262" t="s">
        <v>283</v>
      </c>
      <c r="C29" s="263">
        <v>67700</v>
      </c>
      <c r="D29" s="263">
        <v>127502</v>
      </c>
      <c r="E29" s="263">
        <v>653082</v>
      </c>
      <c r="F29" s="263">
        <v>251950</v>
      </c>
      <c r="G29" s="263">
        <v>37399</v>
      </c>
      <c r="H29" s="263">
        <v>13842</v>
      </c>
      <c r="I29" s="263">
        <v>6669</v>
      </c>
      <c r="J29" s="263">
        <v>34100</v>
      </c>
      <c r="K29" s="263">
        <v>650</v>
      </c>
      <c r="L29" s="263">
        <v>273370</v>
      </c>
      <c r="M29" s="263">
        <v>14492</v>
      </c>
      <c r="N29" s="263">
        <v>1192894</v>
      </c>
      <c r="O29" s="263"/>
      <c r="P29" s="263">
        <v>1192894</v>
      </c>
    </row>
    <row r="30" spans="1:16" ht="12.75">
      <c r="A30" s="247"/>
      <c r="B30" s="264" t="s">
        <v>284</v>
      </c>
      <c r="C30" s="263">
        <v>49810</v>
      </c>
      <c r="D30" s="263">
        <v>110322</v>
      </c>
      <c r="E30" s="263">
        <v>547477</v>
      </c>
      <c r="F30" s="263">
        <v>211050</v>
      </c>
      <c r="G30" s="263">
        <v>31779</v>
      </c>
      <c r="H30" s="263">
        <v>13332</v>
      </c>
      <c r="I30" s="263">
        <v>6669</v>
      </c>
      <c r="J30" s="263">
        <v>28300</v>
      </c>
      <c r="K30" s="263">
        <v>540</v>
      </c>
      <c r="L30" s="263">
        <v>226880</v>
      </c>
      <c r="M30" s="263">
        <v>13872</v>
      </c>
      <c r="N30" s="263">
        <v>999279</v>
      </c>
      <c r="O30" s="263"/>
      <c r="P30" s="263">
        <v>999279</v>
      </c>
    </row>
    <row r="31" spans="1:16" ht="12.75">
      <c r="A31" s="247"/>
      <c r="B31" s="265" t="s">
        <v>285</v>
      </c>
      <c r="C31" s="263">
        <v>39387.19</v>
      </c>
      <c r="D31" s="263">
        <v>118666.58</v>
      </c>
      <c r="E31" s="263">
        <v>562122.3</v>
      </c>
      <c r="F31" s="263">
        <v>214246.83</v>
      </c>
      <c r="G31" s="263">
        <v>30722.19</v>
      </c>
      <c r="H31" s="263">
        <v>11686.72</v>
      </c>
      <c r="I31" s="263">
        <v>6714.11</v>
      </c>
      <c r="J31" s="263">
        <v>9292.34</v>
      </c>
      <c r="K31" s="263">
        <v>446.6</v>
      </c>
      <c r="L31" s="263">
        <v>204782.41</v>
      </c>
      <c r="M31" s="263">
        <v>12133.32</v>
      </c>
      <c r="N31" s="263">
        <v>993284.86</v>
      </c>
      <c r="O31" s="263"/>
      <c r="P31" s="266">
        <v>993284.86</v>
      </c>
    </row>
    <row r="32" spans="1:16" ht="12.75">
      <c r="A32" s="247"/>
      <c r="B32" s="265" t="s">
        <v>286</v>
      </c>
      <c r="C32" s="261">
        <v>58.179</v>
      </c>
      <c r="D32" s="261">
        <v>93.0704</v>
      </c>
      <c r="E32" s="261">
        <v>86.0722</v>
      </c>
      <c r="F32" s="261">
        <v>85.0355</v>
      </c>
      <c r="G32" s="261">
        <v>82.1471</v>
      </c>
      <c r="H32" s="261">
        <v>84.4294</v>
      </c>
      <c r="I32" s="261">
        <v>100.6764</v>
      </c>
      <c r="J32" s="261">
        <v>27.2503</v>
      </c>
      <c r="K32" s="261">
        <v>68.7077</v>
      </c>
      <c r="L32" s="261">
        <v>74.9103</v>
      </c>
      <c r="M32" s="261">
        <v>83.7243</v>
      </c>
      <c r="N32" s="261">
        <v>83.2668</v>
      </c>
      <c r="O32" s="261"/>
      <c r="P32" s="261">
        <v>83.2668</v>
      </c>
    </row>
    <row r="33" spans="1:16" ht="12.75">
      <c r="A33" s="247"/>
      <c r="B33" s="267" t="s">
        <v>287</v>
      </c>
      <c r="C33" s="261">
        <v>79.0749</v>
      </c>
      <c r="D33" s="261">
        <v>107.5638</v>
      </c>
      <c r="E33" s="261">
        <v>102.6751</v>
      </c>
      <c r="F33" s="261">
        <v>101.5147</v>
      </c>
      <c r="G33" s="261">
        <v>96.6745</v>
      </c>
      <c r="H33" s="261">
        <v>87.6592</v>
      </c>
      <c r="I33" s="261">
        <v>100.6764</v>
      </c>
      <c r="J33" s="261">
        <v>32.8351</v>
      </c>
      <c r="K33" s="261">
        <v>82.7037</v>
      </c>
      <c r="L33" s="261">
        <v>90.2602</v>
      </c>
      <c r="M33" s="261">
        <v>87.4663</v>
      </c>
      <c r="N33" s="261">
        <v>99.4002</v>
      </c>
      <c r="O33" s="261"/>
      <c r="P33" s="261">
        <v>99.4002</v>
      </c>
    </row>
    <row r="34" spans="1:16" ht="12.75">
      <c r="A34" s="247"/>
      <c r="B34" s="260" t="s">
        <v>290</v>
      </c>
      <c r="C34" s="268">
        <v>0</v>
      </c>
      <c r="D34" s="268">
        <v>0</v>
      </c>
      <c r="E34" s="268">
        <v>0</v>
      </c>
      <c r="F34" s="268">
        <v>0</v>
      </c>
      <c r="G34" s="268">
        <v>0</v>
      </c>
      <c r="H34" s="268">
        <v>0</v>
      </c>
      <c r="I34" s="268">
        <v>0</v>
      </c>
      <c r="J34" s="268">
        <v>0</v>
      </c>
      <c r="K34" s="268">
        <v>0</v>
      </c>
      <c r="L34" s="268">
        <v>0</v>
      </c>
      <c r="M34" s="268">
        <v>0</v>
      </c>
      <c r="N34" s="268">
        <v>0</v>
      </c>
      <c r="O34" s="268"/>
      <c r="P34" s="268">
        <v>0</v>
      </c>
    </row>
    <row r="35" spans="1:16" ht="12.75">
      <c r="A35" s="247"/>
      <c r="B35" s="262" t="s">
        <v>283</v>
      </c>
      <c r="C35" s="263">
        <v>53466</v>
      </c>
      <c r="D35" s="263">
        <v>205519</v>
      </c>
      <c r="E35" s="263">
        <v>777625</v>
      </c>
      <c r="F35" s="263">
        <v>299334</v>
      </c>
      <c r="G35" s="263">
        <v>44950</v>
      </c>
      <c r="H35" s="263">
        <v>14699</v>
      </c>
      <c r="I35" s="263">
        <v>4806</v>
      </c>
      <c r="J35" s="263">
        <v>51195</v>
      </c>
      <c r="K35" s="263"/>
      <c r="L35" s="263">
        <v>359936</v>
      </c>
      <c r="M35" s="263">
        <v>14699</v>
      </c>
      <c r="N35" s="263">
        <v>1451594</v>
      </c>
      <c r="O35" s="263"/>
      <c r="P35" s="263">
        <v>1451594</v>
      </c>
    </row>
    <row r="36" spans="1:16" ht="12.75">
      <c r="A36" s="247"/>
      <c r="B36" s="264" t="s">
        <v>284</v>
      </c>
      <c r="C36" s="263">
        <v>47077</v>
      </c>
      <c r="D36" s="263">
        <v>182216</v>
      </c>
      <c r="E36" s="263">
        <v>645868</v>
      </c>
      <c r="F36" s="263">
        <v>247904</v>
      </c>
      <c r="G36" s="263">
        <v>37448</v>
      </c>
      <c r="H36" s="263">
        <v>13815</v>
      </c>
      <c r="I36" s="263">
        <v>4806</v>
      </c>
      <c r="J36" s="263">
        <v>43790</v>
      </c>
      <c r="K36" s="263"/>
      <c r="L36" s="263">
        <v>315337</v>
      </c>
      <c r="M36" s="263">
        <v>13815</v>
      </c>
      <c r="N36" s="263">
        <v>1222924</v>
      </c>
      <c r="O36" s="263"/>
      <c r="P36" s="263">
        <v>1222924</v>
      </c>
    </row>
    <row r="37" spans="1:16" ht="12.75">
      <c r="A37" s="247"/>
      <c r="B37" s="265" t="s">
        <v>285</v>
      </c>
      <c r="C37" s="263">
        <v>46537.77</v>
      </c>
      <c r="D37" s="263">
        <v>184773.56</v>
      </c>
      <c r="E37" s="263">
        <v>659925.74</v>
      </c>
      <c r="F37" s="263">
        <v>253832.54</v>
      </c>
      <c r="G37" s="263">
        <v>35033.45</v>
      </c>
      <c r="H37" s="263">
        <v>8705.25</v>
      </c>
      <c r="I37" s="263">
        <v>4396.85</v>
      </c>
      <c r="J37" s="263">
        <v>14583.82</v>
      </c>
      <c r="K37" s="263"/>
      <c r="L37" s="263">
        <v>285325.45</v>
      </c>
      <c r="M37" s="263">
        <v>8705.25</v>
      </c>
      <c r="N37" s="263">
        <v>1207788.98</v>
      </c>
      <c r="O37" s="263"/>
      <c r="P37" s="266">
        <v>1207788.98</v>
      </c>
    </row>
    <row r="38" spans="1:16" ht="12.75">
      <c r="A38" s="247"/>
      <c r="B38" s="265" t="s">
        <v>286</v>
      </c>
      <c r="C38" s="261">
        <v>87.0418</v>
      </c>
      <c r="D38" s="261">
        <v>89.9058</v>
      </c>
      <c r="E38" s="261">
        <v>84.8643</v>
      </c>
      <c r="F38" s="261">
        <v>84.7991</v>
      </c>
      <c r="G38" s="261">
        <v>77.9387</v>
      </c>
      <c r="H38" s="261">
        <v>59.2234</v>
      </c>
      <c r="I38" s="261">
        <v>91.4867</v>
      </c>
      <c r="J38" s="261">
        <v>28.4868</v>
      </c>
      <c r="K38" s="261"/>
      <c r="L38" s="261">
        <v>79.2712</v>
      </c>
      <c r="M38" s="261">
        <v>59.2234</v>
      </c>
      <c r="N38" s="261">
        <v>83.2043</v>
      </c>
      <c r="O38" s="261"/>
      <c r="P38" s="261">
        <v>83.2043</v>
      </c>
    </row>
    <row r="39" spans="1:16" ht="12.75">
      <c r="A39" s="247"/>
      <c r="B39" s="267" t="s">
        <v>287</v>
      </c>
      <c r="C39" s="261">
        <v>98.8546</v>
      </c>
      <c r="D39" s="261">
        <v>101.4036</v>
      </c>
      <c r="E39" s="261">
        <v>102.1766</v>
      </c>
      <c r="F39" s="261">
        <v>102.3915</v>
      </c>
      <c r="G39" s="261">
        <v>93.5523</v>
      </c>
      <c r="H39" s="261">
        <v>63.013</v>
      </c>
      <c r="I39" s="261">
        <v>91.4867</v>
      </c>
      <c r="J39" s="261">
        <v>33.304</v>
      </c>
      <c r="K39" s="261"/>
      <c r="L39" s="261">
        <v>90.4827</v>
      </c>
      <c r="M39" s="261">
        <v>63.013</v>
      </c>
      <c r="N39" s="261">
        <v>98.7624</v>
      </c>
      <c r="O39" s="261"/>
      <c r="P39" s="261">
        <v>98.7624</v>
      </c>
    </row>
    <row r="40" spans="1:16" ht="12.75">
      <c r="A40" s="247"/>
      <c r="B40" s="260" t="s">
        <v>291</v>
      </c>
      <c r="C40" s="268">
        <v>0</v>
      </c>
      <c r="D40" s="268">
        <v>0</v>
      </c>
      <c r="E40" s="268">
        <v>0</v>
      </c>
      <c r="F40" s="268">
        <v>0</v>
      </c>
      <c r="G40" s="268">
        <v>0</v>
      </c>
      <c r="H40" s="268">
        <v>0</v>
      </c>
      <c r="I40" s="268">
        <v>0</v>
      </c>
      <c r="J40" s="268">
        <v>0</v>
      </c>
      <c r="K40" s="268">
        <v>0</v>
      </c>
      <c r="L40" s="268">
        <v>0</v>
      </c>
      <c r="M40" s="268">
        <v>0</v>
      </c>
      <c r="N40" s="268">
        <v>0</v>
      </c>
      <c r="O40" s="268"/>
      <c r="P40" s="268">
        <v>0</v>
      </c>
    </row>
    <row r="41" spans="1:16" ht="12.75">
      <c r="A41" s="247"/>
      <c r="B41" s="262" t="s">
        <v>283</v>
      </c>
      <c r="C41" s="263">
        <v>28314</v>
      </c>
      <c r="D41" s="263">
        <v>262514</v>
      </c>
      <c r="E41" s="263">
        <v>842572</v>
      </c>
      <c r="F41" s="263">
        <v>328032</v>
      </c>
      <c r="G41" s="263">
        <v>44887</v>
      </c>
      <c r="H41" s="263">
        <v>25543</v>
      </c>
      <c r="I41" s="263">
        <v>715</v>
      </c>
      <c r="J41" s="263">
        <v>46000</v>
      </c>
      <c r="K41" s="263"/>
      <c r="L41" s="263">
        <v>382430</v>
      </c>
      <c r="M41" s="263">
        <v>25543</v>
      </c>
      <c r="N41" s="263">
        <v>1578577</v>
      </c>
      <c r="O41" s="263"/>
      <c r="P41" s="263">
        <v>1578577</v>
      </c>
    </row>
    <row r="42" spans="1:16" ht="12.75">
      <c r="A42" s="247"/>
      <c r="B42" s="264" t="s">
        <v>284</v>
      </c>
      <c r="C42" s="263">
        <v>21638</v>
      </c>
      <c r="D42" s="263">
        <v>218880</v>
      </c>
      <c r="E42" s="263">
        <v>702089</v>
      </c>
      <c r="F42" s="263">
        <v>273330</v>
      </c>
      <c r="G42" s="263">
        <v>37400</v>
      </c>
      <c r="H42" s="263">
        <v>24645</v>
      </c>
      <c r="I42" s="263">
        <v>655</v>
      </c>
      <c r="J42" s="263">
        <v>38320</v>
      </c>
      <c r="K42" s="263"/>
      <c r="L42" s="263">
        <v>316893</v>
      </c>
      <c r="M42" s="263">
        <v>24645</v>
      </c>
      <c r="N42" s="263">
        <v>1316957</v>
      </c>
      <c r="O42" s="263"/>
      <c r="P42" s="263">
        <v>1316957</v>
      </c>
    </row>
    <row r="43" spans="1:16" ht="12.75">
      <c r="A43" s="247"/>
      <c r="B43" s="265" t="s">
        <v>285</v>
      </c>
      <c r="C43" s="263">
        <v>17855.82</v>
      </c>
      <c r="D43" s="263">
        <v>213298.45</v>
      </c>
      <c r="E43" s="263">
        <v>735164.24</v>
      </c>
      <c r="F43" s="263">
        <v>277921.55</v>
      </c>
      <c r="G43" s="263">
        <v>38901.91</v>
      </c>
      <c r="H43" s="263">
        <v>21994.89</v>
      </c>
      <c r="I43" s="263">
        <v>690.4</v>
      </c>
      <c r="J43" s="263">
        <v>16633.97</v>
      </c>
      <c r="K43" s="263"/>
      <c r="L43" s="263">
        <v>287380.55</v>
      </c>
      <c r="M43" s="263">
        <v>21994.89</v>
      </c>
      <c r="N43" s="263">
        <v>1322461.23</v>
      </c>
      <c r="O43" s="263"/>
      <c r="P43" s="266">
        <v>1322461.23</v>
      </c>
    </row>
    <row r="44" spans="1:16" ht="12.75">
      <c r="A44" s="247"/>
      <c r="B44" s="265" t="s">
        <v>286</v>
      </c>
      <c r="C44" s="261">
        <v>63.0636</v>
      </c>
      <c r="D44" s="261">
        <v>81.2522</v>
      </c>
      <c r="E44" s="261">
        <v>87.2524</v>
      </c>
      <c r="F44" s="261">
        <v>84.7239</v>
      </c>
      <c r="G44" s="261">
        <v>86.6663</v>
      </c>
      <c r="H44" s="261">
        <v>86.1093</v>
      </c>
      <c r="I44" s="261">
        <v>96.5594</v>
      </c>
      <c r="J44" s="261">
        <v>36.1608</v>
      </c>
      <c r="K44" s="261"/>
      <c r="L44" s="261">
        <v>75.1459</v>
      </c>
      <c r="M44" s="261">
        <v>86.1093</v>
      </c>
      <c r="N44" s="261">
        <v>83.7755</v>
      </c>
      <c r="O44" s="261"/>
      <c r="P44" s="261">
        <v>83.7755</v>
      </c>
    </row>
    <row r="45" spans="1:16" ht="12.75">
      <c r="A45" s="247"/>
      <c r="B45" s="267" t="s">
        <v>287</v>
      </c>
      <c r="C45" s="261">
        <v>82.5207</v>
      </c>
      <c r="D45" s="261">
        <v>97.4499</v>
      </c>
      <c r="E45" s="261">
        <v>104.711</v>
      </c>
      <c r="F45" s="261">
        <v>101.6799</v>
      </c>
      <c r="G45" s="261">
        <v>104.0158</v>
      </c>
      <c r="H45" s="261">
        <v>89.2469</v>
      </c>
      <c r="I45" s="261">
        <v>105.4046</v>
      </c>
      <c r="J45" s="261">
        <v>43.4081</v>
      </c>
      <c r="K45" s="261">
        <v>0</v>
      </c>
      <c r="L45" s="261">
        <v>90.6869</v>
      </c>
      <c r="M45" s="261">
        <v>89.2469</v>
      </c>
      <c r="N45" s="261">
        <v>100.418</v>
      </c>
      <c r="O45" s="261"/>
      <c r="P45" s="261">
        <v>100.418</v>
      </c>
    </row>
    <row r="46" spans="1:16" ht="12.75">
      <c r="A46" s="247"/>
      <c r="B46" s="260" t="s">
        <v>292</v>
      </c>
      <c r="C46" s="268">
        <v>0</v>
      </c>
      <c r="D46" s="268">
        <v>0</v>
      </c>
      <c r="E46" s="268">
        <v>0</v>
      </c>
      <c r="F46" s="268">
        <v>0</v>
      </c>
      <c r="G46" s="268">
        <v>0</v>
      </c>
      <c r="H46" s="268">
        <v>0</v>
      </c>
      <c r="I46" s="268">
        <v>0</v>
      </c>
      <c r="J46" s="268">
        <v>0</v>
      </c>
      <c r="K46" s="268">
        <v>0</v>
      </c>
      <c r="L46" s="268">
        <v>0</v>
      </c>
      <c r="M46" s="268">
        <v>0</v>
      </c>
      <c r="N46" s="268">
        <v>0</v>
      </c>
      <c r="O46" s="268"/>
      <c r="P46" s="268">
        <v>0</v>
      </c>
    </row>
    <row r="47" spans="1:16" ht="12.75">
      <c r="A47" s="247"/>
      <c r="B47" s="262" t="s">
        <v>283</v>
      </c>
      <c r="C47" s="263">
        <v>92922</v>
      </c>
      <c r="D47" s="263">
        <v>213717</v>
      </c>
      <c r="E47" s="263">
        <v>1191433</v>
      </c>
      <c r="F47" s="263">
        <v>460287</v>
      </c>
      <c r="G47" s="263">
        <v>66386</v>
      </c>
      <c r="H47" s="263">
        <v>26334</v>
      </c>
      <c r="I47" s="263">
        <v>6585</v>
      </c>
      <c r="J47" s="263">
        <v>60600</v>
      </c>
      <c r="K47" s="263"/>
      <c r="L47" s="263">
        <v>440210</v>
      </c>
      <c r="M47" s="263">
        <v>26334</v>
      </c>
      <c r="N47" s="263">
        <v>2118264</v>
      </c>
      <c r="O47" s="263"/>
      <c r="P47" s="263">
        <v>2118264</v>
      </c>
    </row>
    <row r="48" spans="1:16" ht="12.75">
      <c r="A48" s="247"/>
      <c r="B48" s="264" t="s">
        <v>284</v>
      </c>
      <c r="C48" s="263">
        <v>81888</v>
      </c>
      <c r="D48" s="263">
        <v>174445</v>
      </c>
      <c r="E48" s="263">
        <v>1003361</v>
      </c>
      <c r="F48" s="263">
        <v>388265</v>
      </c>
      <c r="G48" s="263">
        <v>55180</v>
      </c>
      <c r="H48" s="263">
        <v>25435</v>
      </c>
      <c r="I48" s="263">
        <v>6555</v>
      </c>
      <c r="J48" s="263">
        <v>49870</v>
      </c>
      <c r="K48" s="263"/>
      <c r="L48" s="263">
        <v>367938</v>
      </c>
      <c r="M48" s="263">
        <v>25435</v>
      </c>
      <c r="N48" s="263">
        <v>1784999</v>
      </c>
      <c r="O48" s="263"/>
      <c r="P48" s="263">
        <v>1784999</v>
      </c>
    </row>
    <row r="49" spans="1:16" ht="12.75">
      <c r="A49" s="247"/>
      <c r="B49" s="265" t="s">
        <v>285</v>
      </c>
      <c r="C49" s="263">
        <v>79515.38</v>
      </c>
      <c r="D49" s="263">
        <v>157072.61</v>
      </c>
      <c r="E49" s="263">
        <v>1024820.85</v>
      </c>
      <c r="F49" s="263">
        <v>391710.45</v>
      </c>
      <c r="G49" s="263">
        <v>50379.08</v>
      </c>
      <c r="H49" s="263">
        <v>18944.04</v>
      </c>
      <c r="I49" s="263">
        <v>4736.13</v>
      </c>
      <c r="J49" s="263">
        <v>15672.78</v>
      </c>
      <c r="K49" s="263"/>
      <c r="L49" s="263">
        <v>307375.98</v>
      </c>
      <c r="M49" s="263">
        <v>18944.04</v>
      </c>
      <c r="N49" s="263">
        <v>1742851.32</v>
      </c>
      <c r="O49" s="263"/>
      <c r="P49" s="266">
        <v>1742851.32</v>
      </c>
    </row>
    <row r="50" spans="1:16" ht="12.75">
      <c r="A50" s="247"/>
      <c r="B50" s="265" t="s">
        <v>286</v>
      </c>
      <c r="C50" s="261">
        <v>85.5722</v>
      </c>
      <c r="D50" s="261">
        <v>73.4956</v>
      </c>
      <c r="E50" s="261">
        <v>86.0158</v>
      </c>
      <c r="F50" s="261">
        <v>85.1013</v>
      </c>
      <c r="G50" s="261">
        <v>75.8881</v>
      </c>
      <c r="H50" s="261">
        <v>71.9376</v>
      </c>
      <c r="I50" s="261">
        <v>71.923</v>
      </c>
      <c r="J50" s="261">
        <v>25.8627</v>
      </c>
      <c r="K50" s="261">
        <v>0</v>
      </c>
      <c r="L50" s="261">
        <v>69.8249</v>
      </c>
      <c r="M50" s="261">
        <v>71.9376</v>
      </c>
      <c r="N50" s="261">
        <v>82.2773</v>
      </c>
      <c r="O50" s="261"/>
      <c r="P50" s="261">
        <v>82.2773</v>
      </c>
    </row>
    <row r="51" spans="1:16" ht="12.75">
      <c r="A51" s="247"/>
      <c r="B51" s="267" t="s">
        <v>287</v>
      </c>
      <c r="C51" s="261">
        <v>97.1026</v>
      </c>
      <c r="D51" s="261">
        <v>90.0413</v>
      </c>
      <c r="E51" s="261">
        <v>102.1388</v>
      </c>
      <c r="F51" s="261">
        <v>100.8874</v>
      </c>
      <c r="G51" s="261">
        <v>91.2995</v>
      </c>
      <c r="H51" s="261">
        <v>74.4802</v>
      </c>
      <c r="I51" s="261">
        <v>72.2522</v>
      </c>
      <c r="J51" s="261">
        <v>31.4273</v>
      </c>
      <c r="K51" s="261">
        <v>0</v>
      </c>
      <c r="L51" s="261">
        <v>83.5402</v>
      </c>
      <c r="M51" s="261">
        <v>74.4802</v>
      </c>
      <c r="N51" s="261">
        <v>97.6388</v>
      </c>
      <c r="O51" s="261"/>
      <c r="P51" s="261">
        <v>97.6388</v>
      </c>
    </row>
    <row r="52" spans="1:16" ht="12.75">
      <c r="A52" s="247"/>
      <c r="B52" s="260" t="s">
        <v>293</v>
      </c>
      <c r="C52" s="268">
        <v>0</v>
      </c>
      <c r="D52" s="268">
        <v>0</v>
      </c>
      <c r="E52" s="268">
        <v>0</v>
      </c>
      <c r="F52" s="268">
        <v>0</v>
      </c>
      <c r="G52" s="268">
        <v>0</v>
      </c>
      <c r="H52" s="268">
        <v>0</v>
      </c>
      <c r="I52" s="268">
        <v>0</v>
      </c>
      <c r="J52" s="268">
        <v>0</v>
      </c>
      <c r="K52" s="268">
        <v>0</v>
      </c>
      <c r="L52" s="268">
        <v>0</v>
      </c>
      <c r="M52" s="268">
        <v>0</v>
      </c>
      <c r="N52" s="268">
        <v>0</v>
      </c>
      <c r="O52" s="268"/>
      <c r="P52" s="268">
        <v>0</v>
      </c>
    </row>
    <row r="53" spans="1:16" ht="12.75">
      <c r="A53" s="247"/>
      <c r="B53" s="262" t="s">
        <v>283</v>
      </c>
      <c r="C53" s="263">
        <v>80162</v>
      </c>
      <c r="D53" s="263">
        <v>153683</v>
      </c>
      <c r="E53" s="263">
        <v>1078386</v>
      </c>
      <c r="F53" s="263">
        <v>414003</v>
      </c>
      <c r="G53" s="263">
        <v>58734</v>
      </c>
      <c r="H53" s="263">
        <v>16837</v>
      </c>
      <c r="I53" s="263">
        <v>23950</v>
      </c>
      <c r="J53" s="263">
        <v>60090</v>
      </c>
      <c r="K53" s="263">
        <v>900</v>
      </c>
      <c r="L53" s="263">
        <v>376619</v>
      </c>
      <c r="M53" s="263">
        <v>17737</v>
      </c>
      <c r="N53" s="263">
        <v>1886745</v>
      </c>
      <c r="O53" s="263"/>
      <c r="P53" s="263">
        <v>1886745</v>
      </c>
    </row>
    <row r="54" spans="1:16" ht="12.75">
      <c r="A54" s="247"/>
      <c r="B54" s="264" t="s">
        <v>284</v>
      </c>
      <c r="C54" s="263">
        <v>65422</v>
      </c>
      <c r="D54" s="263">
        <v>130985</v>
      </c>
      <c r="E54" s="263">
        <v>897304</v>
      </c>
      <c r="F54" s="263">
        <v>344421</v>
      </c>
      <c r="G54" s="263">
        <v>48614</v>
      </c>
      <c r="H54" s="263">
        <v>15837</v>
      </c>
      <c r="I54" s="263">
        <v>21270</v>
      </c>
      <c r="J54" s="263">
        <v>48887</v>
      </c>
      <c r="K54" s="263">
        <v>750</v>
      </c>
      <c r="L54" s="263">
        <v>315178</v>
      </c>
      <c r="M54" s="263">
        <v>16587</v>
      </c>
      <c r="N54" s="263">
        <v>1573490</v>
      </c>
      <c r="O54" s="263"/>
      <c r="P54" s="263">
        <v>1573490</v>
      </c>
    </row>
    <row r="55" spans="1:16" ht="12.75">
      <c r="A55" s="247"/>
      <c r="B55" s="265" t="s">
        <v>285</v>
      </c>
      <c r="C55" s="263">
        <v>53396.1</v>
      </c>
      <c r="D55" s="263">
        <v>129720.34</v>
      </c>
      <c r="E55" s="263">
        <v>871779.71</v>
      </c>
      <c r="F55" s="263">
        <v>332723</v>
      </c>
      <c r="G55" s="263">
        <v>42295.9</v>
      </c>
      <c r="H55" s="263">
        <v>10880.28</v>
      </c>
      <c r="I55" s="263">
        <v>7098.43</v>
      </c>
      <c r="J55" s="263">
        <v>19260.23</v>
      </c>
      <c r="K55" s="263">
        <v>536.22</v>
      </c>
      <c r="L55" s="263">
        <v>251771</v>
      </c>
      <c r="M55" s="263">
        <v>11416.5</v>
      </c>
      <c r="N55" s="263">
        <v>1467690.21</v>
      </c>
      <c r="O55" s="263"/>
      <c r="P55" s="266">
        <v>1467690.21</v>
      </c>
    </row>
    <row r="56" spans="1:16" ht="12.75">
      <c r="A56" s="247"/>
      <c r="B56" s="265" t="s">
        <v>286</v>
      </c>
      <c r="C56" s="261">
        <v>66.6102</v>
      </c>
      <c r="D56" s="261">
        <v>84.4077</v>
      </c>
      <c r="E56" s="261">
        <v>80.8412</v>
      </c>
      <c r="F56" s="261">
        <v>80.3673</v>
      </c>
      <c r="G56" s="261">
        <v>72.0126</v>
      </c>
      <c r="H56" s="261">
        <v>64.6213</v>
      </c>
      <c r="I56" s="261">
        <v>29.6385</v>
      </c>
      <c r="J56" s="261">
        <v>32.0523</v>
      </c>
      <c r="K56" s="261">
        <v>59.58</v>
      </c>
      <c r="L56" s="261">
        <v>66.8503</v>
      </c>
      <c r="M56" s="261">
        <v>64.3655</v>
      </c>
      <c r="N56" s="261">
        <v>77.7895</v>
      </c>
      <c r="O56" s="261"/>
      <c r="P56" s="261">
        <v>77.7895</v>
      </c>
    </row>
    <row r="57" spans="1:16" ht="12.75">
      <c r="A57" s="247"/>
      <c r="B57" s="267" t="s">
        <v>287</v>
      </c>
      <c r="C57" s="261">
        <v>81.618</v>
      </c>
      <c r="D57" s="261">
        <v>99.0345</v>
      </c>
      <c r="E57" s="261">
        <v>97.1554</v>
      </c>
      <c r="F57" s="261">
        <v>96.6036</v>
      </c>
      <c r="G57" s="261">
        <v>87.0035</v>
      </c>
      <c r="H57" s="261">
        <v>68.7016</v>
      </c>
      <c r="I57" s="261">
        <v>33.373</v>
      </c>
      <c r="J57" s="261">
        <v>39.3974</v>
      </c>
      <c r="K57" s="261">
        <v>71.496</v>
      </c>
      <c r="L57" s="261">
        <v>79.8822</v>
      </c>
      <c r="M57" s="261">
        <v>68.828</v>
      </c>
      <c r="N57" s="261">
        <v>93.2761</v>
      </c>
      <c r="O57" s="261"/>
      <c r="P57" s="261">
        <v>93.2761</v>
      </c>
    </row>
    <row r="58" spans="1:16" ht="12.75">
      <c r="A58" s="247"/>
      <c r="B58" s="260" t="s">
        <v>294</v>
      </c>
      <c r="C58" s="268">
        <v>0</v>
      </c>
      <c r="D58" s="268">
        <v>0</v>
      </c>
      <c r="E58" s="268">
        <v>0</v>
      </c>
      <c r="F58" s="268">
        <v>0</v>
      </c>
      <c r="G58" s="268">
        <v>0</v>
      </c>
      <c r="H58" s="268">
        <v>0</v>
      </c>
      <c r="I58" s="268">
        <v>0</v>
      </c>
      <c r="J58" s="268">
        <v>0</v>
      </c>
      <c r="K58" s="268">
        <v>0</v>
      </c>
      <c r="L58" s="268">
        <v>0</v>
      </c>
      <c r="M58" s="268">
        <v>0</v>
      </c>
      <c r="N58" s="268">
        <v>0</v>
      </c>
      <c r="O58" s="268"/>
      <c r="P58" s="268">
        <v>0</v>
      </c>
    </row>
    <row r="59" spans="1:16" ht="12.75">
      <c r="A59" s="247"/>
      <c r="B59" s="262" t="s">
        <v>283</v>
      </c>
      <c r="C59" s="263">
        <v>28742</v>
      </c>
      <c r="D59" s="263">
        <v>298775</v>
      </c>
      <c r="E59" s="263">
        <v>957116</v>
      </c>
      <c r="F59" s="263">
        <v>376137</v>
      </c>
      <c r="G59" s="263">
        <v>55967</v>
      </c>
      <c r="H59" s="263">
        <v>38122</v>
      </c>
      <c r="I59" s="263">
        <v>10324</v>
      </c>
      <c r="J59" s="263">
        <v>78882</v>
      </c>
      <c r="K59" s="263"/>
      <c r="L59" s="263">
        <v>472690</v>
      </c>
      <c r="M59" s="263">
        <v>38122</v>
      </c>
      <c r="N59" s="263">
        <v>1844065</v>
      </c>
      <c r="O59" s="263"/>
      <c r="P59" s="263">
        <v>1844065</v>
      </c>
    </row>
    <row r="60" spans="1:16" ht="12.75">
      <c r="A60" s="247"/>
      <c r="B60" s="264" t="s">
        <v>284</v>
      </c>
      <c r="C60" s="263">
        <v>22555</v>
      </c>
      <c r="D60" s="263">
        <v>276043</v>
      </c>
      <c r="E60" s="263">
        <v>720972</v>
      </c>
      <c r="F60" s="263">
        <v>316855</v>
      </c>
      <c r="G60" s="263">
        <v>45761</v>
      </c>
      <c r="H60" s="263">
        <v>37215</v>
      </c>
      <c r="I60" s="263">
        <v>8308</v>
      </c>
      <c r="J60" s="263">
        <v>64484</v>
      </c>
      <c r="K60" s="263"/>
      <c r="L60" s="263">
        <v>417151</v>
      </c>
      <c r="M60" s="263">
        <v>37215</v>
      </c>
      <c r="N60" s="263">
        <v>1492193</v>
      </c>
      <c r="O60" s="263"/>
      <c r="P60" s="263">
        <v>1492193</v>
      </c>
    </row>
    <row r="61" spans="1:16" ht="12.75">
      <c r="A61" s="247"/>
      <c r="B61" s="265" t="s">
        <v>285</v>
      </c>
      <c r="C61" s="263">
        <v>17747.57</v>
      </c>
      <c r="D61" s="263">
        <v>311917.88</v>
      </c>
      <c r="E61" s="263">
        <v>789888.43</v>
      </c>
      <c r="F61" s="263">
        <v>300703</v>
      </c>
      <c r="G61" s="263">
        <v>38129.11</v>
      </c>
      <c r="H61" s="263">
        <v>22608.61</v>
      </c>
      <c r="I61" s="263">
        <v>7169.53</v>
      </c>
      <c r="J61" s="263">
        <v>15144.35</v>
      </c>
      <c r="K61" s="263"/>
      <c r="L61" s="263">
        <v>390108.44</v>
      </c>
      <c r="M61" s="263">
        <v>22608.61</v>
      </c>
      <c r="N61" s="263">
        <v>1503308.48</v>
      </c>
      <c r="O61" s="263"/>
      <c r="P61" s="266">
        <v>1503308.48</v>
      </c>
    </row>
    <row r="62" spans="1:16" ht="12.75">
      <c r="A62" s="247"/>
      <c r="B62" s="265" t="s">
        <v>286</v>
      </c>
      <c r="C62" s="261">
        <v>61.7479</v>
      </c>
      <c r="D62" s="261">
        <v>104.3989</v>
      </c>
      <c r="E62" s="261">
        <v>82.528</v>
      </c>
      <c r="F62" s="261">
        <v>79.9451</v>
      </c>
      <c r="G62" s="261">
        <v>68.1278</v>
      </c>
      <c r="H62" s="261">
        <v>59.3059</v>
      </c>
      <c r="I62" s="261">
        <v>69.4453</v>
      </c>
      <c r="J62" s="261">
        <v>19.1987</v>
      </c>
      <c r="K62" s="261">
        <v>0</v>
      </c>
      <c r="L62" s="261">
        <v>82.5294</v>
      </c>
      <c r="M62" s="261">
        <v>59.3059</v>
      </c>
      <c r="N62" s="261">
        <v>81.5214</v>
      </c>
      <c r="O62" s="261"/>
      <c r="P62" s="261">
        <v>81.5214</v>
      </c>
    </row>
    <row r="63" spans="1:16" ht="12.75">
      <c r="A63" s="247"/>
      <c r="B63" s="267" t="s">
        <v>287</v>
      </c>
      <c r="C63" s="261">
        <v>78.6857</v>
      </c>
      <c r="D63" s="261">
        <v>112.9961</v>
      </c>
      <c r="E63" s="261">
        <v>109.5588</v>
      </c>
      <c r="F63" s="261">
        <v>94.9024</v>
      </c>
      <c r="G63" s="261">
        <v>83.3223</v>
      </c>
      <c r="H63" s="261">
        <v>60.7513</v>
      </c>
      <c r="I63" s="261">
        <v>86.2967</v>
      </c>
      <c r="J63" s="261">
        <v>23.4854</v>
      </c>
      <c r="K63" s="261">
        <v>0</v>
      </c>
      <c r="L63" s="261">
        <v>93.5173</v>
      </c>
      <c r="M63" s="261">
        <v>60.7513</v>
      </c>
      <c r="N63" s="261">
        <v>100.7449</v>
      </c>
      <c r="O63" s="261"/>
      <c r="P63" s="261">
        <v>100.7449</v>
      </c>
    </row>
    <row r="64" spans="1:16" ht="12.75">
      <c r="A64" s="247"/>
      <c r="B64" s="260" t="s">
        <v>295</v>
      </c>
      <c r="C64" s="268">
        <v>0</v>
      </c>
      <c r="D64" s="268">
        <v>0</v>
      </c>
      <c r="E64" s="268">
        <v>0</v>
      </c>
      <c r="F64" s="268">
        <v>0</v>
      </c>
      <c r="G64" s="268">
        <v>0</v>
      </c>
      <c r="H64" s="268">
        <v>0</v>
      </c>
      <c r="I64" s="268">
        <v>0</v>
      </c>
      <c r="J64" s="268">
        <v>0</v>
      </c>
      <c r="K64" s="268">
        <v>0</v>
      </c>
      <c r="L64" s="268">
        <v>0</v>
      </c>
      <c r="M64" s="268">
        <v>0</v>
      </c>
      <c r="N64" s="268">
        <v>0</v>
      </c>
      <c r="O64" s="268"/>
      <c r="P64" s="268">
        <v>0</v>
      </c>
    </row>
    <row r="65" spans="1:16" ht="12.75">
      <c r="A65" s="247"/>
      <c r="B65" s="262" t="s">
        <v>283</v>
      </c>
      <c r="C65" s="263">
        <v>96338</v>
      </c>
      <c r="D65" s="263">
        <v>162455</v>
      </c>
      <c r="E65" s="263">
        <v>1265552</v>
      </c>
      <c r="F65" s="263">
        <v>493246</v>
      </c>
      <c r="G65" s="263">
        <v>72802</v>
      </c>
      <c r="H65" s="263">
        <v>39710</v>
      </c>
      <c r="I65" s="263">
        <v>2653</v>
      </c>
      <c r="J65" s="263">
        <v>58330</v>
      </c>
      <c r="K65" s="263">
        <v>950</v>
      </c>
      <c r="L65" s="263">
        <v>392578</v>
      </c>
      <c r="M65" s="263">
        <v>40660</v>
      </c>
      <c r="N65" s="263">
        <v>2192036</v>
      </c>
      <c r="O65" s="263"/>
      <c r="P65" s="263">
        <v>2192036</v>
      </c>
    </row>
    <row r="66" spans="1:16" ht="12.75">
      <c r="A66" s="247"/>
      <c r="B66" s="264" t="s">
        <v>284</v>
      </c>
      <c r="C66" s="263">
        <v>89838</v>
      </c>
      <c r="D66" s="263">
        <v>154185</v>
      </c>
      <c r="E66" s="263">
        <v>1053188</v>
      </c>
      <c r="F66" s="263">
        <v>414954</v>
      </c>
      <c r="G66" s="263">
        <v>60802</v>
      </c>
      <c r="H66" s="263">
        <v>38410</v>
      </c>
      <c r="I66" s="263">
        <v>2048</v>
      </c>
      <c r="J66" s="263">
        <v>48110</v>
      </c>
      <c r="K66" s="263">
        <v>795</v>
      </c>
      <c r="L66" s="263">
        <v>354983</v>
      </c>
      <c r="M66" s="263">
        <v>39205</v>
      </c>
      <c r="N66" s="263">
        <v>1862330</v>
      </c>
      <c r="O66" s="263"/>
      <c r="P66" s="263">
        <v>1862330</v>
      </c>
    </row>
    <row r="67" spans="1:16" ht="12.75">
      <c r="A67" s="247"/>
      <c r="B67" s="265" t="s">
        <v>285</v>
      </c>
      <c r="C67" s="263">
        <v>59707</v>
      </c>
      <c r="D67" s="263">
        <v>132940.19</v>
      </c>
      <c r="E67" s="263">
        <v>1086087.37</v>
      </c>
      <c r="F67" s="263">
        <v>412671.64</v>
      </c>
      <c r="G67" s="263">
        <v>54246.63</v>
      </c>
      <c r="H67" s="263">
        <v>31142.11</v>
      </c>
      <c r="I67" s="263">
        <v>2248.06</v>
      </c>
      <c r="J67" s="263">
        <v>18173.08</v>
      </c>
      <c r="K67" s="263">
        <v>800.56</v>
      </c>
      <c r="L67" s="263">
        <v>267314.96</v>
      </c>
      <c r="M67" s="263">
        <v>31942.67</v>
      </c>
      <c r="N67" s="263">
        <v>1798016.64</v>
      </c>
      <c r="O67" s="263"/>
      <c r="P67" s="266">
        <v>1798016.64</v>
      </c>
    </row>
    <row r="68" spans="1:16" ht="12.75">
      <c r="A68" s="247"/>
      <c r="B68" s="265" t="s">
        <v>286</v>
      </c>
      <c r="C68" s="261">
        <v>61.9766</v>
      </c>
      <c r="D68" s="261">
        <v>81.832</v>
      </c>
      <c r="E68" s="261">
        <v>85.8193</v>
      </c>
      <c r="F68" s="261">
        <v>83.6645</v>
      </c>
      <c r="G68" s="261">
        <v>74.5126</v>
      </c>
      <c r="H68" s="261">
        <v>78.4238</v>
      </c>
      <c r="I68" s="261">
        <v>84.7365</v>
      </c>
      <c r="J68" s="261">
        <v>31.1556</v>
      </c>
      <c r="K68" s="261">
        <v>84.2695</v>
      </c>
      <c r="L68" s="261">
        <v>68.0922</v>
      </c>
      <c r="M68" s="261">
        <v>78.5604</v>
      </c>
      <c r="N68" s="261">
        <v>82.025</v>
      </c>
      <c r="O68" s="261"/>
      <c r="P68" s="261">
        <v>82.025</v>
      </c>
    </row>
    <row r="69" spans="1:16" ht="12.75">
      <c r="A69" s="247"/>
      <c r="B69" s="267" t="s">
        <v>287</v>
      </c>
      <c r="C69" s="261">
        <v>66.4607</v>
      </c>
      <c r="D69" s="261">
        <v>86.2212</v>
      </c>
      <c r="E69" s="261">
        <v>103.1238</v>
      </c>
      <c r="F69" s="261">
        <v>99.45</v>
      </c>
      <c r="G69" s="261">
        <v>89.2185</v>
      </c>
      <c r="H69" s="261">
        <v>81.0781</v>
      </c>
      <c r="I69" s="261">
        <v>109.7686</v>
      </c>
      <c r="J69" s="261">
        <v>37.774</v>
      </c>
      <c r="K69" s="261">
        <v>100.6994</v>
      </c>
      <c r="L69" s="261">
        <v>75.3036</v>
      </c>
      <c r="M69" s="261">
        <v>81.476</v>
      </c>
      <c r="N69" s="261">
        <v>96.5466</v>
      </c>
      <c r="O69" s="261"/>
      <c r="P69" s="261">
        <v>96.5466</v>
      </c>
    </row>
    <row r="70" spans="1:16" ht="12.75">
      <c r="A70" s="247"/>
      <c r="B70" s="260" t="s">
        <v>296</v>
      </c>
      <c r="C70" s="268">
        <v>0</v>
      </c>
      <c r="D70" s="268">
        <v>0</v>
      </c>
      <c r="E70" s="268">
        <v>0</v>
      </c>
      <c r="F70" s="268">
        <v>0</v>
      </c>
      <c r="G70" s="268">
        <v>0</v>
      </c>
      <c r="H70" s="268">
        <v>0</v>
      </c>
      <c r="I70" s="268">
        <v>0</v>
      </c>
      <c r="J70" s="268">
        <v>0</v>
      </c>
      <c r="K70" s="268">
        <v>0</v>
      </c>
      <c r="L70" s="268">
        <v>0</v>
      </c>
      <c r="M70" s="268">
        <v>0</v>
      </c>
      <c r="N70" s="268">
        <v>0</v>
      </c>
      <c r="O70" s="268"/>
      <c r="P70" s="268">
        <v>0</v>
      </c>
    </row>
    <row r="71" spans="1:16" ht="12.75">
      <c r="A71" s="247"/>
      <c r="B71" s="262" t="s">
        <v>283</v>
      </c>
      <c r="C71" s="263">
        <v>47890</v>
      </c>
      <c r="D71" s="263">
        <v>115059</v>
      </c>
      <c r="E71" s="263">
        <v>639896</v>
      </c>
      <c r="F71" s="263">
        <v>251073</v>
      </c>
      <c r="G71" s="263">
        <v>36768</v>
      </c>
      <c r="H71" s="263">
        <v>24616</v>
      </c>
      <c r="I71" s="263">
        <v>2230</v>
      </c>
      <c r="J71" s="263">
        <v>25500</v>
      </c>
      <c r="K71" s="263"/>
      <c r="L71" s="263">
        <v>227447</v>
      </c>
      <c r="M71" s="263">
        <v>24616</v>
      </c>
      <c r="N71" s="263">
        <v>1143032</v>
      </c>
      <c r="O71" s="263"/>
      <c r="P71" s="263">
        <v>1143032</v>
      </c>
    </row>
    <row r="72" spans="1:16" ht="12.75">
      <c r="A72" s="247"/>
      <c r="B72" s="264" t="s">
        <v>284</v>
      </c>
      <c r="C72" s="263">
        <v>37109</v>
      </c>
      <c r="D72" s="263">
        <v>91728</v>
      </c>
      <c r="E72" s="263">
        <v>522672</v>
      </c>
      <c r="F72" s="263">
        <v>204939</v>
      </c>
      <c r="G72" s="263">
        <v>29054</v>
      </c>
      <c r="H72" s="263">
        <v>23981</v>
      </c>
      <c r="I72" s="263">
        <v>1750</v>
      </c>
      <c r="J72" s="263">
        <v>19773</v>
      </c>
      <c r="K72" s="263"/>
      <c r="L72" s="263">
        <v>179414</v>
      </c>
      <c r="M72" s="263">
        <v>23981</v>
      </c>
      <c r="N72" s="263">
        <v>931006</v>
      </c>
      <c r="O72" s="263"/>
      <c r="P72" s="263">
        <v>931006</v>
      </c>
    </row>
    <row r="73" spans="1:16" ht="12.75">
      <c r="A73" s="247"/>
      <c r="B73" s="265" t="s">
        <v>285</v>
      </c>
      <c r="C73" s="263">
        <v>43583.37</v>
      </c>
      <c r="D73" s="263">
        <v>88010.54</v>
      </c>
      <c r="E73" s="263">
        <v>555194.38</v>
      </c>
      <c r="F73" s="263">
        <v>210615.22</v>
      </c>
      <c r="G73" s="263">
        <v>28836.51</v>
      </c>
      <c r="H73" s="263">
        <v>21244.68</v>
      </c>
      <c r="I73" s="263">
        <v>810.39</v>
      </c>
      <c r="J73" s="263">
        <v>4960.69</v>
      </c>
      <c r="K73" s="263"/>
      <c r="L73" s="263">
        <v>166201.5</v>
      </c>
      <c r="M73" s="263">
        <v>21244.68</v>
      </c>
      <c r="N73" s="263">
        <v>953255.78</v>
      </c>
      <c r="O73" s="263"/>
      <c r="P73" s="266">
        <v>953255.78</v>
      </c>
    </row>
    <row r="74" spans="1:16" ht="12.75">
      <c r="A74" s="247"/>
      <c r="B74" s="265" t="s">
        <v>286</v>
      </c>
      <c r="C74" s="261">
        <v>91.0072</v>
      </c>
      <c r="D74" s="261">
        <v>76.4917</v>
      </c>
      <c r="E74" s="261">
        <v>86.7632</v>
      </c>
      <c r="F74" s="261">
        <v>83.886</v>
      </c>
      <c r="G74" s="261">
        <v>78.4283</v>
      </c>
      <c r="H74" s="261">
        <v>86.3044</v>
      </c>
      <c r="I74" s="261">
        <v>36.3404</v>
      </c>
      <c r="J74" s="261">
        <v>19.4537</v>
      </c>
      <c r="K74" s="261"/>
      <c r="L74" s="261">
        <v>73.0726</v>
      </c>
      <c r="M74" s="261">
        <v>86.3044</v>
      </c>
      <c r="N74" s="261">
        <v>83.3971</v>
      </c>
      <c r="O74" s="261"/>
      <c r="P74" s="261">
        <v>83.3971</v>
      </c>
    </row>
    <row r="75" spans="1:16" ht="12.75">
      <c r="A75" s="247"/>
      <c r="B75" s="267" t="s">
        <v>287</v>
      </c>
      <c r="C75" s="261">
        <v>117.4469</v>
      </c>
      <c r="D75" s="261">
        <v>95.9473</v>
      </c>
      <c r="E75" s="261">
        <v>106.2223</v>
      </c>
      <c r="F75" s="261">
        <v>102.7697</v>
      </c>
      <c r="G75" s="261">
        <v>99.2514</v>
      </c>
      <c r="H75" s="261">
        <v>88.5896</v>
      </c>
      <c r="I75" s="261">
        <v>46.308</v>
      </c>
      <c r="J75" s="261">
        <v>25.0882</v>
      </c>
      <c r="K75" s="261">
        <v>0</v>
      </c>
      <c r="L75" s="261">
        <v>92.6357</v>
      </c>
      <c r="M75" s="261">
        <v>88.5896</v>
      </c>
      <c r="N75" s="261">
        <v>102.3899</v>
      </c>
      <c r="O75" s="261"/>
      <c r="P75" s="261">
        <v>102.3899</v>
      </c>
    </row>
    <row r="76" spans="1:16" ht="12.75">
      <c r="A76" s="247"/>
      <c r="B76" s="260" t="s">
        <v>297</v>
      </c>
      <c r="C76" s="268">
        <v>0</v>
      </c>
      <c r="D76" s="268">
        <v>0</v>
      </c>
      <c r="E76" s="268">
        <v>0</v>
      </c>
      <c r="F76" s="268">
        <v>0</v>
      </c>
      <c r="G76" s="268">
        <v>0</v>
      </c>
      <c r="H76" s="268">
        <v>0</v>
      </c>
      <c r="I76" s="268">
        <v>0</v>
      </c>
      <c r="J76" s="268">
        <v>0</v>
      </c>
      <c r="K76" s="268">
        <v>0</v>
      </c>
      <c r="L76" s="268">
        <v>0</v>
      </c>
      <c r="M76" s="268">
        <v>0</v>
      </c>
      <c r="N76" s="268">
        <v>0</v>
      </c>
      <c r="O76" s="268"/>
      <c r="P76" s="268">
        <v>0</v>
      </c>
    </row>
    <row r="77" spans="1:16" ht="12.75">
      <c r="A77" s="247"/>
      <c r="B77" s="262" t="s">
        <v>283</v>
      </c>
      <c r="C77" s="263">
        <v>26439</v>
      </c>
      <c r="D77" s="263">
        <v>199757</v>
      </c>
      <c r="E77" s="263">
        <v>720252</v>
      </c>
      <c r="F77" s="263">
        <v>279039</v>
      </c>
      <c r="G77" s="263">
        <v>25837</v>
      </c>
      <c r="H77" s="263">
        <v>18146</v>
      </c>
      <c r="I77" s="263">
        <v>509</v>
      </c>
      <c r="J77" s="263">
        <v>43000</v>
      </c>
      <c r="K77" s="263">
        <v>30</v>
      </c>
      <c r="L77" s="263">
        <v>295542</v>
      </c>
      <c r="M77" s="263">
        <v>18176</v>
      </c>
      <c r="N77" s="263">
        <v>1313009</v>
      </c>
      <c r="O77" s="263"/>
      <c r="P77" s="263">
        <v>1313009</v>
      </c>
    </row>
    <row r="78" spans="1:16" ht="12.75">
      <c r="A78" s="247"/>
      <c r="B78" s="264" t="s">
        <v>284</v>
      </c>
      <c r="C78" s="263">
        <v>21081</v>
      </c>
      <c r="D78" s="263">
        <v>156698</v>
      </c>
      <c r="E78" s="263">
        <v>599674</v>
      </c>
      <c r="F78" s="263">
        <v>232537</v>
      </c>
      <c r="G78" s="263">
        <v>20769</v>
      </c>
      <c r="H78" s="263">
        <v>17146</v>
      </c>
      <c r="I78" s="263">
        <v>509</v>
      </c>
      <c r="J78" s="263">
        <v>35890</v>
      </c>
      <c r="K78" s="263">
        <v>15</v>
      </c>
      <c r="L78" s="263">
        <v>234947</v>
      </c>
      <c r="M78" s="263">
        <v>17161</v>
      </c>
      <c r="N78" s="263">
        <v>1084319</v>
      </c>
      <c r="O78" s="263"/>
      <c r="P78" s="263">
        <v>1084319</v>
      </c>
    </row>
    <row r="79" spans="1:16" ht="12.75">
      <c r="A79" s="247"/>
      <c r="B79" s="265" t="s">
        <v>285</v>
      </c>
      <c r="C79" s="263">
        <v>23791.23</v>
      </c>
      <c r="D79" s="263">
        <v>173832.95</v>
      </c>
      <c r="E79" s="263">
        <v>627309.36</v>
      </c>
      <c r="F79" s="263">
        <v>241059.3</v>
      </c>
      <c r="G79" s="263">
        <v>31147.81</v>
      </c>
      <c r="H79" s="263">
        <v>11238.05</v>
      </c>
      <c r="I79" s="263">
        <v>994.13</v>
      </c>
      <c r="J79" s="263">
        <v>5605.97</v>
      </c>
      <c r="K79" s="263"/>
      <c r="L79" s="263">
        <v>235372.09</v>
      </c>
      <c r="M79" s="263">
        <v>11238.05</v>
      </c>
      <c r="N79" s="263">
        <v>1114978.8</v>
      </c>
      <c r="O79" s="263"/>
      <c r="P79" s="266">
        <v>1114978.8</v>
      </c>
    </row>
    <row r="80" spans="1:16" ht="12.75">
      <c r="A80" s="247"/>
      <c r="B80" s="265" t="s">
        <v>286</v>
      </c>
      <c r="C80" s="261">
        <v>89.9854</v>
      </c>
      <c r="D80" s="261">
        <v>87.0222</v>
      </c>
      <c r="E80" s="261">
        <v>87.0958</v>
      </c>
      <c r="F80" s="261">
        <v>86.3891</v>
      </c>
      <c r="G80" s="261">
        <v>120.5551</v>
      </c>
      <c r="H80" s="261">
        <v>61.9313</v>
      </c>
      <c r="I80" s="261">
        <v>195.3104</v>
      </c>
      <c r="J80" s="261">
        <v>13.0371</v>
      </c>
      <c r="K80" s="261">
        <v>0</v>
      </c>
      <c r="L80" s="261">
        <v>79.6408</v>
      </c>
      <c r="M80" s="261">
        <v>61.8291</v>
      </c>
      <c r="N80" s="261">
        <v>84.9178</v>
      </c>
      <c r="O80" s="261"/>
      <c r="P80" s="261">
        <v>84.9178</v>
      </c>
    </row>
    <row r="81" spans="1:16" ht="12.75">
      <c r="A81" s="247"/>
      <c r="B81" s="267" t="s">
        <v>287</v>
      </c>
      <c r="C81" s="261">
        <v>112.8563</v>
      </c>
      <c r="D81" s="261">
        <v>110.935</v>
      </c>
      <c r="E81" s="261">
        <v>104.6084</v>
      </c>
      <c r="F81" s="261">
        <v>103.6649</v>
      </c>
      <c r="G81" s="261">
        <v>149.9726</v>
      </c>
      <c r="H81" s="261">
        <v>65.5433</v>
      </c>
      <c r="I81" s="261">
        <v>195.3104</v>
      </c>
      <c r="J81" s="261">
        <v>15.6199</v>
      </c>
      <c r="K81" s="261">
        <v>0</v>
      </c>
      <c r="L81" s="261">
        <v>100.1809</v>
      </c>
      <c r="M81" s="261">
        <v>65.486</v>
      </c>
      <c r="N81" s="261">
        <v>102.8276</v>
      </c>
      <c r="O81" s="261"/>
      <c r="P81" s="261">
        <v>102.8276</v>
      </c>
    </row>
    <row r="82" spans="1:16" ht="12.75">
      <c r="A82" s="247"/>
      <c r="B82" s="260" t="s">
        <v>298</v>
      </c>
      <c r="C82" s="268">
        <v>0</v>
      </c>
      <c r="D82" s="268">
        <v>0</v>
      </c>
      <c r="E82" s="268">
        <v>0</v>
      </c>
      <c r="F82" s="268">
        <v>0</v>
      </c>
      <c r="G82" s="268">
        <v>0</v>
      </c>
      <c r="H82" s="268">
        <v>0</v>
      </c>
      <c r="I82" s="268">
        <v>0</v>
      </c>
      <c r="J82" s="268">
        <v>0</v>
      </c>
      <c r="K82" s="268">
        <v>0</v>
      </c>
      <c r="L82" s="268">
        <v>0</v>
      </c>
      <c r="M82" s="268">
        <v>0</v>
      </c>
      <c r="N82" s="268">
        <v>0</v>
      </c>
      <c r="O82" s="268"/>
      <c r="P82" s="268">
        <v>0</v>
      </c>
    </row>
    <row r="83" spans="1:16" ht="12.75">
      <c r="A83" s="247"/>
      <c r="B83" s="262" t="s">
        <v>283</v>
      </c>
      <c r="C83" s="263">
        <v>55748</v>
      </c>
      <c r="D83" s="263">
        <v>135607</v>
      </c>
      <c r="E83" s="263">
        <v>749507</v>
      </c>
      <c r="F83" s="263">
        <v>295661</v>
      </c>
      <c r="G83" s="263">
        <v>37735</v>
      </c>
      <c r="H83" s="263">
        <v>33096</v>
      </c>
      <c r="I83" s="263">
        <v>2738</v>
      </c>
      <c r="J83" s="263">
        <v>31211</v>
      </c>
      <c r="K83" s="263">
        <v>30</v>
      </c>
      <c r="L83" s="263">
        <v>263039</v>
      </c>
      <c r="M83" s="263">
        <v>33126</v>
      </c>
      <c r="N83" s="263">
        <v>1341333</v>
      </c>
      <c r="O83" s="263"/>
      <c r="P83" s="263">
        <v>1341333</v>
      </c>
    </row>
    <row r="84" spans="1:16" ht="12.75">
      <c r="A84" s="247"/>
      <c r="B84" s="264" t="s">
        <v>284</v>
      </c>
      <c r="C84" s="263">
        <v>48765</v>
      </c>
      <c r="D84" s="263">
        <v>114001</v>
      </c>
      <c r="E84" s="263">
        <v>614029</v>
      </c>
      <c r="F84" s="263">
        <v>244592</v>
      </c>
      <c r="G84" s="263">
        <v>31454</v>
      </c>
      <c r="H84" s="263">
        <v>32296</v>
      </c>
      <c r="I84" s="263">
        <v>2738</v>
      </c>
      <c r="J84" s="263">
        <v>24611</v>
      </c>
      <c r="K84" s="263">
        <v>30</v>
      </c>
      <c r="L84" s="263">
        <v>221569</v>
      </c>
      <c r="M84" s="263">
        <v>32326</v>
      </c>
      <c r="N84" s="263">
        <v>1112516</v>
      </c>
      <c r="O84" s="263"/>
      <c r="P84" s="263">
        <v>1112516</v>
      </c>
    </row>
    <row r="85" spans="1:16" ht="12.75">
      <c r="A85" s="247"/>
      <c r="B85" s="265" t="s">
        <v>285</v>
      </c>
      <c r="C85" s="263">
        <v>41232.17</v>
      </c>
      <c r="D85" s="263">
        <v>96303.75</v>
      </c>
      <c r="E85" s="263">
        <v>628397.24</v>
      </c>
      <c r="F85" s="263">
        <v>237611.31</v>
      </c>
      <c r="G85" s="263">
        <v>32645.71</v>
      </c>
      <c r="H85" s="263">
        <v>14219.74</v>
      </c>
      <c r="I85" s="263">
        <v>2469.7</v>
      </c>
      <c r="J85" s="263">
        <v>9864.65</v>
      </c>
      <c r="K85" s="263">
        <v>1.7</v>
      </c>
      <c r="L85" s="263">
        <v>182515.98</v>
      </c>
      <c r="M85" s="263">
        <v>14221.44</v>
      </c>
      <c r="N85" s="263">
        <v>1062745.97</v>
      </c>
      <c r="O85" s="263"/>
      <c r="P85" s="266">
        <v>1062745.97</v>
      </c>
    </row>
    <row r="86" spans="1:16" ht="12.75">
      <c r="A86" s="247"/>
      <c r="B86" s="265" t="s">
        <v>286</v>
      </c>
      <c r="C86" s="261">
        <v>73.9617</v>
      </c>
      <c r="D86" s="261">
        <v>71.0168</v>
      </c>
      <c r="E86" s="261">
        <v>83.8414</v>
      </c>
      <c r="F86" s="261">
        <v>80.3661</v>
      </c>
      <c r="G86" s="261">
        <v>86.5131</v>
      </c>
      <c r="H86" s="261">
        <v>42.9651</v>
      </c>
      <c r="I86" s="261">
        <v>90.2009</v>
      </c>
      <c r="J86" s="261">
        <v>31.6063</v>
      </c>
      <c r="K86" s="261">
        <v>5.6667</v>
      </c>
      <c r="L86" s="261">
        <v>69.3874</v>
      </c>
      <c r="M86" s="261">
        <v>42.9314</v>
      </c>
      <c r="N86" s="261">
        <v>79.2306</v>
      </c>
      <c r="O86" s="261"/>
      <c r="P86" s="261">
        <v>79.2306</v>
      </c>
    </row>
    <row r="87" spans="1:16" ht="12.75">
      <c r="A87" s="247"/>
      <c r="B87" s="267" t="s">
        <v>287</v>
      </c>
      <c r="C87" s="261">
        <v>84.5528</v>
      </c>
      <c r="D87" s="261">
        <v>84.4762</v>
      </c>
      <c r="E87" s="261">
        <v>102.34</v>
      </c>
      <c r="F87" s="261">
        <v>97.146</v>
      </c>
      <c r="G87" s="261">
        <v>103.7887</v>
      </c>
      <c r="H87" s="261">
        <v>44.0294</v>
      </c>
      <c r="I87" s="261">
        <v>90.2009</v>
      </c>
      <c r="J87" s="261">
        <v>40.0823</v>
      </c>
      <c r="K87" s="261">
        <v>5.6667</v>
      </c>
      <c r="L87" s="261">
        <v>82.3743</v>
      </c>
      <c r="M87" s="261">
        <v>43.9938</v>
      </c>
      <c r="N87" s="261">
        <v>95.5264</v>
      </c>
      <c r="O87" s="261"/>
      <c r="P87" s="261">
        <v>95.5264</v>
      </c>
    </row>
    <row r="88" spans="1:16" ht="12.75">
      <c r="A88" s="247"/>
      <c r="B88" s="260" t="s">
        <v>299</v>
      </c>
      <c r="C88" s="268">
        <v>0</v>
      </c>
      <c r="D88" s="268">
        <v>0</v>
      </c>
      <c r="E88" s="268">
        <v>0</v>
      </c>
      <c r="F88" s="268">
        <v>0</v>
      </c>
      <c r="G88" s="268">
        <v>0</v>
      </c>
      <c r="H88" s="268">
        <v>0</v>
      </c>
      <c r="I88" s="268">
        <v>0</v>
      </c>
      <c r="J88" s="268">
        <v>0</v>
      </c>
      <c r="K88" s="268">
        <v>0</v>
      </c>
      <c r="L88" s="268">
        <v>0</v>
      </c>
      <c r="M88" s="268">
        <v>0</v>
      </c>
      <c r="N88" s="268">
        <v>0</v>
      </c>
      <c r="O88" s="268"/>
      <c r="P88" s="268">
        <v>0</v>
      </c>
    </row>
    <row r="89" spans="1:16" ht="12.75">
      <c r="A89" s="247"/>
      <c r="B89" s="262" t="s">
        <v>283</v>
      </c>
      <c r="C89" s="263">
        <v>82312</v>
      </c>
      <c r="D89" s="263">
        <v>171221</v>
      </c>
      <c r="E89" s="263">
        <v>900151</v>
      </c>
      <c r="F89" s="263">
        <v>350062</v>
      </c>
      <c r="G89" s="263">
        <v>51761</v>
      </c>
      <c r="H89" s="263">
        <v>26246</v>
      </c>
      <c r="I89" s="263">
        <v>4303</v>
      </c>
      <c r="J89" s="263">
        <v>60470</v>
      </c>
      <c r="K89" s="263"/>
      <c r="L89" s="263">
        <v>370067</v>
      </c>
      <c r="M89" s="263">
        <v>26246</v>
      </c>
      <c r="N89" s="263">
        <v>1646526</v>
      </c>
      <c r="O89" s="263"/>
      <c r="P89" s="263">
        <v>1646526</v>
      </c>
    </row>
    <row r="90" spans="1:16" ht="12.75">
      <c r="A90" s="247"/>
      <c r="B90" s="264" t="s">
        <v>284</v>
      </c>
      <c r="C90" s="263">
        <v>63956</v>
      </c>
      <c r="D90" s="263">
        <v>138313</v>
      </c>
      <c r="E90" s="263">
        <v>745057</v>
      </c>
      <c r="F90" s="263">
        <v>291700</v>
      </c>
      <c r="G90" s="263">
        <v>43142</v>
      </c>
      <c r="H90" s="263">
        <v>25368</v>
      </c>
      <c r="I90" s="263">
        <v>4303</v>
      </c>
      <c r="J90" s="263">
        <v>49568</v>
      </c>
      <c r="K90" s="263"/>
      <c r="L90" s="263">
        <v>299282</v>
      </c>
      <c r="M90" s="263">
        <v>25368</v>
      </c>
      <c r="N90" s="263">
        <v>1361407</v>
      </c>
      <c r="O90" s="263"/>
      <c r="P90" s="263">
        <v>1361407</v>
      </c>
    </row>
    <row r="91" spans="1:16" ht="12.75">
      <c r="A91" s="247"/>
      <c r="B91" s="265" t="s">
        <v>285</v>
      </c>
      <c r="C91" s="263">
        <v>53560.37</v>
      </c>
      <c r="D91" s="263">
        <v>137590.73</v>
      </c>
      <c r="E91" s="263">
        <v>780876.84</v>
      </c>
      <c r="F91" s="263">
        <v>296208.02</v>
      </c>
      <c r="G91" s="263">
        <v>37105.21</v>
      </c>
      <c r="H91" s="263">
        <v>19754.7</v>
      </c>
      <c r="I91" s="263">
        <v>4723.74</v>
      </c>
      <c r="J91" s="263">
        <v>16027.44</v>
      </c>
      <c r="K91" s="263"/>
      <c r="L91" s="263">
        <v>249007.49</v>
      </c>
      <c r="M91" s="263">
        <v>19754.7</v>
      </c>
      <c r="N91" s="263">
        <v>1345847.05</v>
      </c>
      <c r="O91" s="263"/>
      <c r="P91" s="266">
        <v>1345847.05</v>
      </c>
    </row>
    <row r="92" spans="1:16" ht="12.75">
      <c r="A92" s="247"/>
      <c r="B92" s="265" t="s">
        <v>286</v>
      </c>
      <c r="C92" s="261">
        <v>65.0699</v>
      </c>
      <c r="D92" s="261">
        <v>80.3586</v>
      </c>
      <c r="E92" s="261">
        <v>86.7495</v>
      </c>
      <c r="F92" s="261">
        <v>84.6159</v>
      </c>
      <c r="G92" s="261">
        <v>71.6857</v>
      </c>
      <c r="H92" s="261">
        <v>75.2675</v>
      </c>
      <c r="I92" s="261">
        <v>109.7778</v>
      </c>
      <c r="J92" s="261">
        <v>26.5048</v>
      </c>
      <c r="K92" s="261"/>
      <c r="L92" s="261">
        <v>67.2871</v>
      </c>
      <c r="M92" s="261">
        <v>75.2675</v>
      </c>
      <c r="N92" s="261">
        <v>81.7386</v>
      </c>
      <c r="O92" s="261"/>
      <c r="P92" s="261">
        <v>81.7386</v>
      </c>
    </row>
    <row r="93" spans="1:16" ht="12.75">
      <c r="A93" s="247"/>
      <c r="B93" s="267" t="s">
        <v>287</v>
      </c>
      <c r="C93" s="261">
        <v>83.7457</v>
      </c>
      <c r="D93" s="261">
        <v>99.4778</v>
      </c>
      <c r="E93" s="261">
        <v>104.8077</v>
      </c>
      <c r="F93" s="261">
        <v>101.5454</v>
      </c>
      <c r="G93" s="261">
        <v>86.0072</v>
      </c>
      <c r="H93" s="261">
        <v>77.8725</v>
      </c>
      <c r="I93" s="261">
        <v>109.7778</v>
      </c>
      <c r="J93" s="261">
        <v>32.3342</v>
      </c>
      <c r="K93" s="261">
        <v>0</v>
      </c>
      <c r="L93" s="261">
        <v>83.2016</v>
      </c>
      <c r="M93" s="261">
        <v>77.8725</v>
      </c>
      <c r="N93" s="261">
        <v>98.8571</v>
      </c>
      <c r="O93" s="261"/>
      <c r="P93" s="261">
        <v>98.8571</v>
      </c>
    </row>
    <row r="94" spans="1:16" ht="12.75">
      <c r="A94" s="247"/>
      <c r="B94" s="260" t="s">
        <v>300</v>
      </c>
      <c r="C94" s="268">
        <v>0</v>
      </c>
      <c r="D94" s="268">
        <v>0</v>
      </c>
      <c r="E94" s="268">
        <v>0</v>
      </c>
      <c r="F94" s="268">
        <v>0</v>
      </c>
      <c r="G94" s="268">
        <v>0</v>
      </c>
      <c r="H94" s="268">
        <v>0</v>
      </c>
      <c r="I94" s="268">
        <v>0</v>
      </c>
      <c r="J94" s="268">
        <v>0</v>
      </c>
      <c r="K94" s="268">
        <v>0</v>
      </c>
      <c r="L94" s="268">
        <v>0</v>
      </c>
      <c r="M94" s="268">
        <v>0</v>
      </c>
      <c r="N94" s="268">
        <v>0</v>
      </c>
      <c r="O94" s="268"/>
      <c r="P94" s="268">
        <v>0</v>
      </c>
    </row>
    <row r="95" spans="1:16" ht="12.75">
      <c r="A95" s="247"/>
      <c r="B95" s="262" t="s">
        <v>283</v>
      </c>
      <c r="C95" s="263">
        <v>85673</v>
      </c>
      <c r="D95" s="263">
        <v>230391</v>
      </c>
      <c r="E95" s="263">
        <v>1221738</v>
      </c>
      <c r="F95" s="263">
        <v>471327</v>
      </c>
      <c r="G95" s="263">
        <v>73786</v>
      </c>
      <c r="H95" s="263">
        <v>25899</v>
      </c>
      <c r="I95" s="263">
        <v>23729</v>
      </c>
      <c r="J95" s="263">
        <v>75000</v>
      </c>
      <c r="K95" s="263">
        <v>940</v>
      </c>
      <c r="L95" s="263">
        <v>488579</v>
      </c>
      <c r="M95" s="263">
        <v>26839</v>
      </c>
      <c r="N95" s="263">
        <v>2208483</v>
      </c>
      <c r="O95" s="263"/>
      <c r="P95" s="263">
        <v>2208483</v>
      </c>
    </row>
    <row r="96" spans="1:16" ht="12.75">
      <c r="A96" s="247"/>
      <c r="B96" s="264" t="s">
        <v>284</v>
      </c>
      <c r="C96" s="263">
        <v>64961</v>
      </c>
      <c r="D96" s="263">
        <v>191303</v>
      </c>
      <c r="E96" s="263">
        <v>1012218</v>
      </c>
      <c r="F96" s="263">
        <v>396219</v>
      </c>
      <c r="G96" s="263">
        <v>61291</v>
      </c>
      <c r="H96" s="263">
        <v>21522</v>
      </c>
      <c r="I96" s="263">
        <v>20089</v>
      </c>
      <c r="J96" s="263">
        <v>62314</v>
      </c>
      <c r="K96" s="263">
        <v>774</v>
      </c>
      <c r="L96" s="263">
        <v>399958</v>
      </c>
      <c r="M96" s="263">
        <v>22296</v>
      </c>
      <c r="N96" s="263">
        <v>1830691</v>
      </c>
      <c r="O96" s="263"/>
      <c r="P96" s="263">
        <v>1830691</v>
      </c>
    </row>
    <row r="97" spans="1:16" ht="12.75">
      <c r="A97" s="247"/>
      <c r="B97" s="265" t="s">
        <v>285</v>
      </c>
      <c r="C97" s="263">
        <v>75885.8</v>
      </c>
      <c r="D97" s="263">
        <v>167668.09</v>
      </c>
      <c r="E97" s="263">
        <v>1031215.4</v>
      </c>
      <c r="F97" s="263">
        <v>390640.23</v>
      </c>
      <c r="G97" s="263">
        <v>56914.24</v>
      </c>
      <c r="H97" s="263">
        <v>9900.91</v>
      </c>
      <c r="I97" s="263">
        <v>29330.32</v>
      </c>
      <c r="J97" s="263">
        <v>24685.4</v>
      </c>
      <c r="K97" s="263">
        <v>651.66</v>
      </c>
      <c r="L97" s="263">
        <v>354483.85</v>
      </c>
      <c r="M97" s="263">
        <v>10552.57</v>
      </c>
      <c r="N97" s="263">
        <v>1786892.05</v>
      </c>
      <c r="O97" s="263"/>
      <c r="P97" s="266">
        <v>1786892.05</v>
      </c>
    </row>
    <row r="98" spans="1:16" ht="12.75">
      <c r="A98" s="247"/>
      <c r="B98" s="265" t="s">
        <v>286</v>
      </c>
      <c r="C98" s="261">
        <v>88.5761</v>
      </c>
      <c r="D98" s="261">
        <v>72.7755</v>
      </c>
      <c r="E98" s="261">
        <v>84.4056</v>
      </c>
      <c r="F98" s="261">
        <v>82.8809</v>
      </c>
      <c r="G98" s="261">
        <v>77.1342</v>
      </c>
      <c r="H98" s="261">
        <v>38.2289</v>
      </c>
      <c r="I98" s="261">
        <v>123.6054</v>
      </c>
      <c r="J98" s="261">
        <v>32.9139</v>
      </c>
      <c r="K98" s="261">
        <v>69.3255</v>
      </c>
      <c r="L98" s="261">
        <v>72.554</v>
      </c>
      <c r="M98" s="261">
        <v>39.318</v>
      </c>
      <c r="N98" s="261">
        <v>80.9104</v>
      </c>
      <c r="O98" s="261"/>
      <c r="P98" s="261">
        <v>80.9104</v>
      </c>
    </row>
    <row r="99" spans="1:16" ht="12.75">
      <c r="A99" s="247"/>
      <c r="B99" s="267" t="s">
        <v>287</v>
      </c>
      <c r="C99" s="261">
        <v>116.8175</v>
      </c>
      <c r="D99" s="261">
        <v>87.6453</v>
      </c>
      <c r="E99" s="261">
        <v>101.8768</v>
      </c>
      <c r="F99" s="261">
        <v>98.592</v>
      </c>
      <c r="G99" s="261">
        <v>92.859</v>
      </c>
      <c r="H99" s="261">
        <v>46.0037</v>
      </c>
      <c r="I99" s="261">
        <v>146.0019</v>
      </c>
      <c r="J99" s="261">
        <v>39.6145</v>
      </c>
      <c r="K99" s="261">
        <v>84.1938</v>
      </c>
      <c r="L99" s="261">
        <v>88.6303</v>
      </c>
      <c r="M99" s="261">
        <v>47.3294</v>
      </c>
      <c r="N99" s="261">
        <v>97.6075</v>
      </c>
      <c r="O99" s="261"/>
      <c r="P99" s="261">
        <v>97.6075</v>
      </c>
    </row>
    <row r="100" spans="1:16" ht="12.75">
      <c r="A100" s="247"/>
      <c r="B100" s="260" t="s">
        <v>301</v>
      </c>
      <c r="C100" s="268">
        <v>0</v>
      </c>
      <c r="D100" s="268">
        <v>0</v>
      </c>
      <c r="E100" s="268">
        <v>0</v>
      </c>
      <c r="F100" s="268">
        <v>0</v>
      </c>
      <c r="G100" s="268">
        <v>0</v>
      </c>
      <c r="H100" s="268">
        <v>0</v>
      </c>
      <c r="I100" s="268">
        <v>0</v>
      </c>
      <c r="J100" s="268">
        <v>0</v>
      </c>
      <c r="K100" s="268">
        <v>0</v>
      </c>
      <c r="L100" s="268">
        <v>0</v>
      </c>
      <c r="M100" s="268">
        <v>0</v>
      </c>
      <c r="N100" s="268">
        <v>0</v>
      </c>
      <c r="O100" s="268"/>
      <c r="P100" s="268">
        <v>0</v>
      </c>
    </row>
    <row r="101" spans="1:16" ht="12.75">
      <c r="A101" s="247"/>
      <c r="B101" s="262" t="s">
        <v>283</v>
      </c>
      <c r="C101" s="263">
        <v>48502</v>
      </c>
      <c r="D101" s="263">
        <v>167241</v>
      </c>
      <c r="E101" s="263">
        <v>772586</v>
      </c>
      <c r="F101" s="263">
        <v>298912</v>
      </c>
      <c r="G101" s="263">
        <v>43834</v>
      </c>
      <c r="H101" s="263">
        <v>18422</v>
      </c>
      <c r="I101" s="263">
        <v>2918</v>
      </c>
      <c r="J101" s="263">
        <v>46939</v>
      </c>
      <c r="K101" s="263">
        <v>450</v>
      </c>
      <c r="L101" s="263">
        <v>309434</v>
      </c>
      <c r="M101" s="263">
        <v>18872</v>
      </c>
      <c r="N101" s="263">
        <v>1399804</v>
      </c>
      <c r="O101" s="263"/>
      <c r="P101" s="263">
        <v>1399804</v>
      </c>
    </row>
    <row r="102" spans="1:16" ht="12.75">
      <c r="A102" s="247"/>
      <c r="B102" s="264" t="s">
        <v>284</v>
      </c>
      <c r="C102" s="263">
        <v>38507</v>
      </c>
      <c r="D102" s="263">
        <v>140868</v>
      </c>
      <c r="E102" s="263">
        <v>643821</v>
      </c>
      <c r="F102" s="263">
        <v>249087</v>
      </c>
      <c r="G102" s="263">
        <v>35609</v>
      </c>
      <c r="H102" s="263">
        <v>17523</v>
      </c>
      <c r="I102" s="263">
        <v>2918</v>
      </c>
      <c r="J102" s="263">
        <v>38210</v>
      </c>
      <c r="K102" s="263">
        <v>376</v>
      </c>
      <c r="L102" s="263">
        <v>256112</v>
      </c>
      <c r="M102" s="263">
        <v>17899</v>
      </c>
      <c r="N102" s="263">
        <v>1166919</v>
      </c>
      <c r="O102" s="263"/>
      <c r="P102" s="263">
        <v>1166919</v>
      </c>
    </row>
    <row r="103" spans="1:16" ht="12.75">
      <c r="A103" s="247"/>
      <c r="B103" s="265" t="s">
        <v>285</v>
      </c>
      <c r="C103" s="263">
        <v>40452.64</v>
      </c>
      <c r="D103" s="263">
        <v>140195.61</v>
      </c>
      <c r="E103" s="263">
        <v>653593.06</v>
      </c>
      <c r="F103" s="263">
        <v>252392.28</v>
      </c>
      <c r="G103" s="263">
        <v>32662.37</v>
      </c>
      <c r="H103" s="263">
        <v>17705.82</v>
      </c>
      <c r="I103" s="263">
        <v>968.29</v>
      </c>
      <c r="J103" s="263">
        <v>12499.04</v>
      </c>
      <c r="K103" s="263">
        <v>264.8</v>
      </c>
      <c r="L103" s="263">
        <v>226777.95</v>
      </c>
      <c r="M103" s="263">
        <v>17970.62</v>
      </c>
      <c r="N103" s="263">
        <v>1150733.91</v>
      </c>
      <c r="O103" s="263"/>
      <c r="P103" s="266">
        <v>1150733.91</v>
      </c>
    </row>
    <row r="104" spans="1:16" ht="12.75">
      <c r="A104" s="247"/>
      <c r="B104" s="265" t="s">
        <v>286</v>
      </c>
      <c r="C104" s="261">
        <v>83.4041</v>
      </c>
      <c r="D104" s="261">
        <v>83.8285</v>
      </c>
      <c r="E104" s="261">
        <v>84.5981</v>
      </c>
      <c r="F104" s="261">
        <v>84.437</v>
      </c>
      <c r="G104" s="261">
        <v>74.5138</v>
      </c>
      <c r="H104" s="261">
        <v>96.1124</v>
      </c>
      <c r="I104" s="261">
        <v>33.1833</v>
      </c>
      <c r="J104" s="261">
        <v>26.6283</v>
      </c>
      <c r="K104" s="261">
        <v>58.8444</v>
      </c>
      <c r="L104" s="261">
        <v>73.288</v>
      </c>
      <c r="M104" s="261">
        <v>95.2237</v>
      </c>
      <c r="N104" s="261">
        <v>82.2068</v>
      </c>
      <c r="O104" s="261"/>
      <c r="P104" s="261">
        <v>82.2068</v>
      </c>
    </row>
    <row r="105" spans="1:16" ht="12.75">
      <c r="A105" s="247"/>
      <c r="B105" s="267" t="s">
        <v>287</v>
      </c>
      <c r="C105" s="261">
        <v>105.0527</v>
      </c>
      <c r="D105" s="261">
        <v>99.5227</v>
      </c>
      <c r="E105" s="261">
        <v>101.5178</v>
      </c>
      <c r="F105" s="261">
        <v>101.327</v>
      </c>
      <c r="G105" s="261">
        <v>91.725</v>
      </c>
      <c r="H105" s="261">
        <v>101.0433</v>
      </c>
      <c r="I105" s="261">
        <v>33.1833</v>
      </c>
      <c r="J105" s="261">
        <v>32.7114</v>
      </c>
      <c r="K105" s="261">
        <v>70.4255</v>
      </c>
      <c r="L105" s="261">
        <v>88.5464</v>
      </c>
      <c r="M105" s="261">
        <v>100.4001</v>
      </c>
      <c r="N105" s="261">
        <v>98.613</v>
      </c>
      <c r="O105" s="261"/>
      <c r="P105" s="261">
        <v>98.613</v>
      </c>
    </row>
    <row r="106" spans="1:16" ht="12.75">
      <c r="A106" s="247"/>
      <c r="B106" s="260" t="s">
        <v>302</v>
      </c>
      <c r="C106" s="268">
        <v>0</v>
      </c>
      <c r="D106" s="268">
        <v>0</v>
      </c>
      <c r="E106" s="268">
        <v>0</v>
      </c>
      <c r="F106" s="268">
        <v>0</v>
      </c>
      <c r="G106" s="268">
        <v>0</v>
      </c>
      <c r="H106" s="268">
        <v>0</v>
      </c>
      <c r="I106" s="268">
        <v>0</v>
      </c>
      <c r="J106" s="268">
        <v>0</v>
      </c>
      <c r="K106" s="268">
        <v>0</v>
      </c>
      <c r="L106" s="268">
        <v>0</v>
      </c>
      <c r="M106" s="268">
        <v>0</v>
      </c>
      <c r="N106" s="268">
        <v>0</v>
      </c>
      <c r="O106" s="268"/>
      <c r="P106" s="268">
        <v>0</v>
      </c>
    </row>
    <row r="107" spans="1:16" ht="12.75">
      <c r="A107" s="247"/>
      <c r="B107" s="262" t="s">
        <v>283</v>
      </c>
      <c r="C107" s="263">
        <v>37307</v>
      </c>
      <c r="D107" s="263">
        <v>166067</v>
      </c>
      <c r="E107" s="263">
        <v>774634</v>
      </c>
      <c r="F107" s="263">
        <v>302440</v>
      </c>
      <c r="G107" s="263">
        <v>39009</v>
      </c>
      <c r="H107" s="263">
        <v>25616</v>
      </c>
      <c r="I107" s="263">
        <v>11202</v>
      </c>
      <c r="J107" s="263">
        <v>42063</v>
      </c>
      <c r="K107" s="263">
        <v>100</v>
      </c>
      <c r="L107" s="263">
        <v>295648</v>
      </c>
      <c r="M107" s="263">
        <v>25716</v>
      </c>
      <c r="N107" s="263">
        <v>1398438</v>
      </c>
      <c r="O107" s="263"/>
      <c r="P107" s="263">
        <v>1398438</v>
      </c>
    </row>
    <row r="108" spans="1:16" ht="12.75">
      <c r="A108" s="247"/>
      <c r="B108" s="264" t="s">
        <v>284</v>
      </c>
      <c r="C108" s="263">
        <v>31079</v>
      </c>
      <c r="D108" s="263">
        <v>136224</v>
      </c>
      <c r="E108" s="263">
        <v>648393</v>
      </c>
      <c r="F108" s="263">
        <v>252813</v>
      </c>
      <c r="G108" s="263">
        <v>32295</v>
      </c>
      <c r="H108" s="263">
        <v>24856</v>
      </c>
      <c r="I108" s="263">
        <v>7765</v>
      </c>
      <c r="J108" s="263">
        <v>34420</v>
      </c>
      <c r="K108" s="263">
        <v>80</v>
      </c>
      <c r="L108" s="263">
        <v>241783</v>
      </c>
      <c r="M108" s="263">
        <v>24936</v>
      </c>
      <c r="N108" s="263">
        <v>1167925</v>
      </c>
      <c r="O108" s="263"/>
      <c r="P108" s="263">
        <v>1167925</v>
      </c>
    </row>
    <row r="109" spans="1:16" ht="12.75">
      <c r="A109" s="247"/>
      <c r="B109" s="265" t="s">
        <v>285</v>
      </c>
      <c r="C109" s="263">
        <v>42725.25</v>
      </c>
      <c r="D109" s="263">
        <v>150189.91</v>
      </c>
      <c r="E109" s="263">
        <v>679043.53</v>
      </c>
      <c r="F109" s="263">
        <v>256268.23</v>
      </c>
      <c r="G109" s="263">
        <v>33337.04</v>
      </c>
      <c r="H109" s="263">
        <v>26037.08</v>
      </c>
      <c r="I109" s="263">
        <v>1780.86</v>
      </c>
      <c r="J109" s="263">
        <v>16105.79</v>
      </c>
      <c r="K109" s="263">
        <v>198</v>
      </c>
      <c r="L109" s="263">
        <v>244138.85</v>
      </c>
      <c r="M109" s="263">
        <v>26235.08</v>
      </c>
      <c r="N109" s="263">
        <v>1205685.69</v>
      </c>
      <c r="O109" s="263"/>
      <c r="P109" s="266">
        <v>1205685.69</v>
      </c>
    </row>
    <row r="110" spans="1:16" ht="12.75">
      <c r="A110" s="247"/>
      <c r="B110" s="265" t="s">
        <v>286</v>
      </c>
      <c r="C110" s="261">
        <v>114.5234</v>
      </c>
      <c r="D110" s="261">
        <v>90.4393</v>
      </c>
      <c r="E110" s="261">
        <v>87.6599</v>
      </c>
      <c r="F110" s="261">
        <v>84.7336</v>
      </c>
      <c r="G110" s="261">
        <v>85.4599</v>
      </c>
      <c r="H110" s="261">
        <v>101.6438</v>
      </c>
      <c r="I110" s="261">
        <v>15.8977</v>
      </c>
      <c r="J110" s="261">
        <v>38.2897</v>
      </c>
      <c r="K110" s="261">
        <v>198</v>
      </c>
      <c r="L110" s="261">
        <v>82.5775</v>
      </c>
      <c r="M110" s="261">
        <v>102.0185</v>
      </c>
      <c r="N110" s="261">
        <v>86.2166</v>
      </c>
      <c r="O110" s="261"/>
      <c r="P110" s="261">
        <v>86.2166</v>
      </c>
    </row>
    <row r="111" spans="1:16" ht="12.75">
      <c r="A111" s="247"/>
      <c r="B111" s="267" t="s">
        <v>287</v>
      </c>
      <c r="C111" s="261">
        <v>137.4731</v>
      </c>
      <c r="D111" s="261">
        <v>110.2522</v>
      </c>
      <c r="E111" s="261">
        <v>104.7272</v>
      </c>
      <c r="F111" s="261">
        <v>101.3667</v>
      </c>
      <c r="G111" s="261">
        <v>103.2266</v>
      </c>
      <c r="H111" s="261">
        <v>104.7517</v>
      </c>
      <c r="I111" s="261">
        <v>22.9344</v>
      </c>
      <c r="J111" s="261">
        <v>46.792</v>
      </c>
      <c r="K111" s="261">
        <v>247.5</v>
      </c>
      <c r="L111" s="261">
        <v>100.9744</v>
      </c>
      <c r="M111" s="261">
        <v>105.2097</v>
      </c>
      <c r="N111" s="261">
        <v>103.2331</v>
      </c>
      <c r="O111" s="261"/>
      <c r="P111" s="261">
        <v>103.2331</v>
      </c>
    </row>
    <row r="112" spans="1:16" ht="12.75">
      <c r="A112" s="247"/>
      <c r="B112" s="260" t="s">
        <v>303</v>
      </c>
      <c r="C112" s="268">
        <v>0</v>
      </c>
      <c r="D112" s="268">
        <v>0</v>
      </c>
      <c r="E112" s="268">
        <v>0</v>
      </c>
      <c r="F112" s="268">
        <v>0</v>
      </c>
      <c r="G112" s="268">
        <v>0</v>
      </c>
      <c r="H112" s="268">
        <v>0</v>
      </c>
      <c r="I112" s="268">
        <v>0</v>
      </c>
      <c r="J112" s="268">
        <v>0</v>
      </c>
      <c r="K112" s="268">
        <v>0</v>
      </c>
      <c r="L112" s="268">
        <v>0</v>
      </c>
      <c r="M112" s="268">
        <v>0</v>
      </c>
      <c r="N112" s="268">
        <v>0</v>
      </c>
      <c r="O112" s="268"/>
      <c r="P112" s="268">
        <v>0</v>
      </c>
    </row>
    <row r="113" spans="1:16" ht="12.75">
      <c r="A113" s="247"/>
      <c r="B113" s="262" t="s">
        <v>283</v>
      </c>
      <c r="C113" s="263">
        <v>41510</v>
      </c>
      <c r="D113" s="263">
        <v>184195</v>
      </c>
      <c r="E113" s="263">
        <v>786120</v>
      </c>
      <c r="F113" s="263">
        <v>304059</v>
      </c>
      <c r="G113" s="263">
        <v>46158</v>
      </c>
      <c r="H113" s="263">
        <v>18375</v>
      </c>
      <c r="I113" s="263">
        <v>2600</v>
      </c>
      <c r="J113" s="263">
        <v>42200</v>
      </c>
      <c r="K113" s="263">
        <v>300</v>
      </c>
      <c r="L113" s="263">
        <v>316663</v>
      </c>
      <c r="M113" s="263">
        <v>18675</v>
      </c>
      <c r="N113" s="263">
        <v>1425517</v>
      </c>
      <c r="O113" s="263"/>
      <c r="P113" s="263">
        <v>1425517</v>
      </c>
    </row>
    <row r="114" spans="1:16" ht="12.75">
      <c r="A114" s="247"/>
      <c r="B114" s="264" t="s">
        <v>284</v>
      </c>
      <c r="C114" s="263">
        <v>31897</v>
      </c>
      <c r="D114" s="263">
        <v>143238</v>
      </c>
      <c r="E114" s="263">
        <v>657484</v>
      </c>
      <c r="F114" s="263">
        <v>250960</v>
      </c>
      <c r="G114" s="263">
        <v>37308</v>
      </c>
      <c r="H114" s="263">
        <v>17366</v>
      </c>
      <c r="I114" s="263">
        <v>2600</v>
      </c>
      <c r="J114" s="263">
        <v>32267</v>
      </c>
      <c r="K114" s="263">
        <v>210</v>
      </c>
      <c r="L114" s="263">
        <v>247310</v>
      </c>
      <c r="M114" s="263">
        <v>17576</v>
      </c>
      <c r="N114" s="263">
        <v>1173330</v>
      </c>
      <c r="O114" s="263"/>
      <c r="P114" s="263">
        <v>1173330</v>
      </c>
    </row>
    <row r="115" spans="1:16" ht="12.75">
      <c r="A115" s="247"/>
      <c r="B115" s="265" t="s">
        <v>285</v>
      </c>
      <c r="C115" s="263">
        <v>28616.29</v>
      </c>
      <c r="D115" s="263">
        <v>139335.67</v>
      </c>
      <c r="E115" s="263">
        <v>695054</v>
      </c>
      <c r="F115" s="263">
        <v>263543.81</v>
      </c>
      <c r="G115" s="263">
        <v>34782.21</v>
      </c>
      <c r="H115" s="263">
        <v>17794.24</v>
      </c>
      <c r="I115" s="263">
        <v>4212.44</v>
      </c>
      <c r="J115" s="263">
        <v>12795.96</v>
      </c>
      <c r="K115" s="263">
        <v>198</v>
      </c>
      <c r="L115" s="263">
        <v>219742.57</v>
      </c>
      <c r="M115" s="263">
        <v>17992.24</v>
      </c>
      <c r="N115" s="263">
        <v>1196332.62</v>
      </c>
      <c r="O115" s="263"/>
      <c r="P115" s="266">
        <v>1196332.62</v>
      </c>
    </row>
    <row r="116" spans="1:16" ht="12.75">
      <c r="A116" s="247"/>
      <c r="B116" s="265" t="s">
        <v>286</v>
      </c>
      <c r="C116" s="261">
        <v>68.9383</v>
      </c>
      <c r="D116" s="261">
        <v>75.6457</v>
      </c>
      <c r="E116" s="261">
        <v>88.4158</v>
      </c>
      <c r="F116" s="261">
        <v>86.6752</v>
      </c>
      <c r="G116" s="261">
        <v>75.3547</v>
      </c>
      <c r="H116" s="261">
        <v>96.8394</v>
      </c>
      <c r="I116" s="261">
        <v>162.0169</v>
      </c>
      <c r="J116" s="261">
        <v>30.3222</v>
      </c>
      <c r="K116" s="261">
        <v>66</v>
      </c>
      <c r="L116" s="261">
        <v>69.3932</v>
      </c>
      <c r="M116" s="261">
        <v>96.344</v>
      </c>
      <c r="N116" s="261">
        <v>83.9227</v>
      </c>
      <c r="O116" s="261"/>
      <c r="P116" s="261">
        <v>83.9227</v>
      </c>
    </row>
    <row r="117" spans="1:16" ht="12.75">
      <c r="A117" s="247"/>
      <c r="B117" s="267" t="s">
        <v>287</v>
      </c>
      <c r="C117" s="261">
        <v>89.7147</v>
      </c>
      <c r="D117" s="261">
        <v>97.2756</v>
      </c>
      <c r="E117" s="261">
        <v>105.7142</v>
      </c>
      <c r="F117" s="261">
        <v>105.0143</v>
      </c>
      <c r="G117" s="261">
        <v>93.2299</v>
      </c>
      <c r="H117" s="261">
        <v>102.466</v>
      </c>
      <c r="I117" s="261">
        <v>162.0169</v>
      </c>
      <c r="J117" s="261">
        <v>39.6565</v>
      </c>
      <c r="K117" s="261">
        <v>94.2857</v>
      </c>
      <c r="L117" s="261">
        <v>88.8531</v>
      </c>
      <c r="M117" s="261">
        <v>102.3682</v>
      </c>
      <c r="N117" s="261">
        <v>101.9605</v>
      </c>
      <c r="O117" s="261"/>
      <c r="P117" s="261">
        <v>101.9605</v>
      </c>
    </row>
    <row r="118" spans="1:16" ht="12.75">
      <c r="A118" s="247"/>
      <c r="B118" s="260" t="s">
        <v>304</v>
      </c>
      <c r="C118" s="268">
        <v>0</v>
      </c>
      <c r="D118" s="268">
        <v>0</v>
      </c>
      <c r="E118" s="268">
        <v>0</v>
      </c>
      <c r="F118" s="268">
        <v>0</v>
      </c>
      <c r="G118" s="268">
        <v>0</v>
      </c>
      <c r="H118" s="268">
        <v>0</v>
      </c>
      <c r="I118" s="268">
        <v>0</v>
      </c>
      <c r="J118" s="268">
        <v>0</v>
      </c>
      <c r="K118" s="268">
        <v>0</v>
      </c>
      <c r="L118" s="268">
        <v>0</v>
      </c>
      <c r="M118" s="268">
        <v>0</v>
      </c>
      <c r="N118" s="268">
        <v>0</v>
      </c>
      <c r="O118" s="268"/>
      <c r="P118" s="268">
        <v>0</v>
      </c>
    </row>
    <row r="119" spans="1:16" ht="12.75">
      <c r="A119" s="247"/>
      <c r="B119" s="262" t="s">
        <v>283</v>
      </c>
      <c r="C119" s="263">
        <v>45060</v>
      </c>
      <c r="D119" s="263">
        <v>120073</v>
      </c>
      <c r="E119" s="263">
        <v>714693</v>
      </c>
      <c r="F119" s="263">
        <v>283998</v>
      </c>
      <c r="G119" s="263">
        <v>41235</v>
      </c>
      <c r="H119" s="263">
        <v>36722</v>
      </c>
      <c r="I119" s="263">
        <v>3870</v>
      </c>
      <c r="J119" s="263">
        <v>39100</v>
      </c>
      <c r="K119" s="263">
        <v>560</v>
      </c>
      <c r="L119" s="263">
        <v>249338</v>
      </c>
      <c r="M119" s="263">
        <v>37282</v>
      </c>
      <c r="N119" s="263">
        <v>1285311</v>
      </c>
      <c r="O119" s="263"/>
      <c r="P119" s="263">
        <v>1285311</v>
      </c>
    </row>
    <row r="120" spans="1:16" ht="12.75">
      <c r="A120" s="247"/>
      <c r="B120" s="264" t="s">
        <v>284</v>
      </c>
      <c r="C120" s="263">
        <v>42700</v>
      </c>
      <c r="D120" s="263">
        <v>102577</v>
      </c>
      <c r="E120" s="263">
        <v>598538</v>
      </c>
      <c r="F120" s="263">
        <v>237890</v>
      </c>
      <c r="G120" s="263">
        <v>34965</v>
      </c>
      <c r="H120" s="263">
        <v>36722</v>
      </c>
      <c r="I120" s="263">
        <v>3870</v>
      </c>
      <c r="J120" s="263">
        <v>33100</v>
      </c>
      <c r="K120" s="263">
        <v>468</v>
      </c>
      <c r="L120" s="263">
        <v>217212</v>
      </c>
      <c r="M120" s="263">
        <v>37190</v>
      </c>
      <c r="N120" s="263">
        <v>1090830</v>
      </c>
      <c r="O120" s="263"/>
      <c r="P120" s="263">
        <v>1090830</v>
      </c>
    </row>
    <row r="121" spans="1:16" ht="12.75">
      <c r="A121" s="247"/>
      <c r="B121" s="265" t="s">
        <v>285</v>
      </c>
      <c r="C121" s="263">
        <v>33839.82</v>
      </c>
      <c r="D121" s="263">
        <v>92853.09</v>
      </c>
      <c r="E121" s="263">
        <v>633086.15</v>
      </c>
      <c r="F121" s="263">
        <v>241103.66</v>
      </c>
      <c r="G121" s="263">
        <v>31099.99</v>
      </c>
      <c r="H121" s="263">
        <v>25135.98</v>
      </c>
      <c r="I121" s="263">
        <v>4830.31</v>
      </c>
      <c r="J121" s="263">
        <v>12383.85</v>
      </c>
      <c r="K121" s="263">
        <v>439.86</v>
      </c>
      <c r="L121" s="263">
        <v>175007.06</v>
      </c>
      <c r="M121" s="263">
        <v>25575.84</v>
      </c>
      <c r="N121" s="263">
        <v>1074772.71</v>
      </c>
      <c r="O121" s="263"/>
      <c r="P121" s="266">
        <v>1074772.71</v>
      </c>
    </row>
    <row r="122" spans="1:16" ht="12.75">
      <c r="A122" s="247"/>
      <c r="B122" s="265" t="s">
        <v>286</v>
      </c>
      <c r="C122" s="261">
        <v>75.0995</v>
      </c>
      <c r="D122" s="261">
        <v>77.3305</v>
      </c>
      <c r="E122" s="261">
        <v>88.5816</v>
      </c>
      <c r="F122" s="261">
        <v>84.8963</v>
      </c>
      <c r="G122" s="261">
        <v>75.4213</v>
      </c>
      <c r="H122" s="261">
        <v>68.4494</v>
      </c>
      <c r="I122" s="261">
        <v>124.8142</v>
      </c>
      <c r="J122" s="261">
        <v>31.6723</v>
      </c>
      <c r="K122" s="261">
        <v>78.5464</v>
      </c>
      <c r="L122" s="261">
        <v>70.1887</v>
      </c>
      <c r="M122" s="261">
        <v>68.601</v>
      </c>
      <c r="N122" s="261">
        <v>83.6197</v>
      </c>
      <c r="O122" s="261"/>
      <c r="P122" s="261">
        <v>83.6197</v>
      </c>
    </row>
    <row r="123" spans="1:16" ht="12.75">
      <c r="A123" s="247"/>
      <c r="B123" s="267" t="s">
        <v>287</v>
      </c>
      <c r="C123" s="261">
        <v>79.2502</v>
      </c>
      <c r="D123" s="261">
        <v>90.5204</v>
      </c>
      <c r="E123" s="261">
        <v>105.7721</v>
      </c>
      <c r="F123" s="261">
        <v>101.3509</v>
      </c>
      <c r="G123" s="261">
        <v>88.9461</v>
      </c>
      <c r="H123" s="261">
        <v>68.4494</v>
      </c>
      <c r="I123" s="261">
        <v>124.8142</v>
      </c>
      <c r="J123" s="261">
        <v>37.4134</v>
      </c>
      <c r="K123" s="261">
        <v>93.9872</v>
      </c>
      <c r="L123" s="261">
        <v>80.5697</v>
      </c>
      <c r="M123" s="261">
        <v>68.7707</v>
      </c>
      <c r="N123" s="261">
        <v>98.528</v>
      </c>
      <c r="O123" s="261"/>
      <c r="P123" s="261">
        <v>98.528</v>
      </c>
    </row>
    <row r="124" spans="1:16" ht="12.75">
      <c r="A124" s="247"/>
      <c r="B124" s="260" t="s">
        <v>305</v>
      </c>
      <c r="C124" s="268">
        <v>0</v>
      </c>
      <c r="D124" s="268">
        <v>0</v>
      </c>
      <c r="E124" s="268">
        <v>0</v>
      </c>
      <c r="F124" s="268">
        <v>0</v>
      </c>
      <c r="G124" s="268">
        <v>0</v>
      </c>
      <c r="H124" s="268">
        <v>0</v>
      </c>
      <c r="I124" s="268">
        <v>0</v>
      </c>
      <c r="J124" s="268">
        <v>0</v>
      </c>
      <c r="K124" s="268">
        <v>0</v>
      </c>
      <c r="L124" s="268">
        <v>0</v>
      </c>
      <c r="M124" s="268">
        <v>0</v>
      </c>
      <c r="N124" s="268">
        <v>0</v>
      </c>
      <c r="O124" s="268"/>
      <c r="P124" s="268">
        <v>0</v>
      </c>
    </row>
    <row r="125" spans="1:16" ht="12.75">
      <c r="A125" s="247"/>
      <c r="B125" s="262" t="s">
        <v>283</v>
      </c>
      <c r="C125" s="263">
        <v>88066</v>
      </c>
      <c r="D125" s="263">
        <v>211548</v>
      </c>
      <c r="E125" s="263">
        <v>1194296</v>
      </c>
      <c r="F125" s="263">
        <v>462323</v>
      </c>
      <c r="G125" s="263">
        <v>69131</v>
      </c>
      <c r="H125" s="263">
        <v>29389</v>
      </c>
      <c r="I125" s="263">
        <v>12863</v>
      </c>
      <c r="J125" s="263">
        <v>43549</v>
      </c>
      <c r="K125" s="263"/>
      <c r="L125" s="263">
        <v>425157</v>
      </c>
      <c r="M125" s="263">
        <v>29389</v>
      </c>
      <c r="N125" s="263">
        <v>2111165</v>
      </c>
      <c r="O125" s="263"/>
      <c r="P125" s="263">
        <v>2111165</v>
      </c>
    </row>
    <row r="126" spans="1:16" ht="12.75">
      <c r="A126" s="247"/>
      <c r="B126" s="264" t="s">
        <v>284</v>
      </c>
      <c r="C126" s="263">
        <v>69987</v>
      </c>
      <c r="D126" s="263">
        <v>174319</v>
      </c>
      <c r="E126" s="263">
        <v>992210</v>
      </c>
      <c r="F126" s="263">
        <v>387200</v>
      </c>
      <c r="G126" s="263">
        <v>55990</v>
      </c>
      <c r="H126" s="263">
        <v>27690</v>
      </c>
      <c r="I126" s="263">
        <v>11843</v>
      </c>
      <c r="J126" s="263">
        <v>33850</v>
      </c>
      <c r="K126" s="263"/>
      <c r="L126" s="263">
        <v>345989</v>
      </c>
      <c r="M126" s="263">
        <v>27690</v>
      </c>
      <c r="N126" s="263">
        <v>1753089</v>
      </c>
      <c r="O126" s="263"/>
      <c r="P126" s="263">
        <v>1753089</v>
      </c>
    </row>
    <row r="127" spans="1:16" ht="12.75">
      <c r="A127" s="247"/>
      <c r="B127" s="265" t="s">
        <v>285</v>
      </c>
      <c r="C127" s="263">
        <v>70903.23</v>
      </c>
      <c r="D127" s="263">
        <v>158360.62</v>
      </c>
      <c r="E127" s="263">
        <v>1010887.01</v>
      </c>
      <c r="F127" s="263">
        <v>386818.6</v>
      </c>
      <c r="G127" s="263">
        <v>52815.59</v>
      </c>
      <c r="H127" s="263">
        <v>28215.02</v>
      </c>
      <c r="I127" s="263">
        <v>7538.37</v>
      </c>
      <c r="J127" s="263">
        <v>11416.61</v>
      </c>
      <c r="K127" s="263"/>
      <c r="L127" s="263">
        <v>301034.42</v>
      </c>
      <c r="M127" s="263">
        <v>28215.02</v>
      </c>
      <c r="N127" s="263">
        <v>1726955.05</v>
      </c>
      <c r="O127" s="263"/>
      <c r="P127" s="266">
        <v>1726955.05</v>
      </c>
    </row>
    <row r="128" spans="1:16" ht="12.75">
      <c r="A128" s="247"/>
      <c r="B128" s="265" t="s">
        <v>286</v>
      </c>
      <c r="C128" s="261">
        <v>80.5115</v>
      </c>
      <c r="D128" s="261">
        <v>74.858</v>
      </c>
      <c r="E128" s="261">
        <v>84.6429</v>
      </c>
      <c r="F128" s="261">
        <v>83.6685</v>
      </c>
      <c r="G128" s="261">
        <v>76.3993</v>
      </c>
      <c r="H128" s="261">
        <v>96.0054</v>
      </c>
      <c r="I128" s="261">
        <v>58.6051</v>
      </c>
      <c r="J128" s="261">
        <v>26.2156</v>
      </c>
      <c r="K128" s="261">
        <v>0</v>
      </c>
      <c r="L128" s="261">
        <v>70.8055</v>
      </c>
      <c r="M128" s="261">
        <v>96.0054</v>
      </c>
      <c r="N128" s="261">
        <v>81.801</v>
      </c>
      <c r="O128" s="261"/>
      <c r="P128" s="261">
        <v>81.801</v>
      </c>
    </row>
    <row r="129" spans="1:16" ht="13.5" thickBot="1">
      <c r="A129" s="247"/>
      <c r="B129" s="269" t="s">
        <v>287</v>
      </c>
      <c r="C129" s="270">
        <v>101.3091</v>
      </c>
      <c r="D129" s="270">
        <v>90.8453</v>
      </c>
      <c r="E129" s="270">
        <v>101.8824</v>
      </c>
      <c r="F129" s="270">
        <v>99.9015</v>
      </c>
      <c r="G129" s="270">
        <v>94.3304</v>
      </c>
      <c r="H129" s="270">
        <v>101.8961</v>
      </c>
      <c r="I129" s="270">
        <v>63.6525</v>
      </c>
      <c r="J129" s="270">
        <v>33.7271</v>
      </c>
      <c r="K129" s="270">
        <v>0</v>
      </c>
      <c r="L129" s="270">
        <v>87.0069</v>
      </c>
      <c r="M129" s="270">
        <v>101.8961</v>
      </c>
      <c r="N129" s="270">
        <v>98.5093</v>
      </c>
      <c r="O129" s="270"/>
      <c r="P129" s="270">
        <v>98.5093</v>
      </c>
    </row>
    <row r="130" spans="1:16" ht="12.75">
      <c r="A130" s="247"/>
      <c r="B130" s="260" t="s">
        <v>306</v>
      </c>
      <c r="C130" s="261">
        <v>0</v>
      </c>
      <c r="D130" s="261">
        <v>0</v>
      </c>
      <c r="E130" s="261">
        <v>0</v>
      </c>
      <c r="F130" s="261">
        <v>0</v>
      </c>
      <c r="G130" s="261">
        <v>0</v>
      </c>
      <c r="H130" s="261">
        <v>0</v>
      </c>
      <c r="I130" s="261">
        <v>0</v>
      </c>
      <c r="J130" s="261">
        <v>0</v>
      </c>
      <c r="K130" s="261">
        <v>0</v>
      </c>
      <c r="L130" s="261">
        <v>0</v>
      </c>
      <c r="M130" s="261">
        <v>0</v>
      </c>
      <c r="N130" s="261">
        <v>0</v>
      </c>
      <c r="O130" s="261"/>
      <c r="P130" s="261">
        <v>0</v>
      </c>
    </row>
    <row r="131" spans="1:16" ht="12.75">
      <c r="A131" s="247"/>
      <c r="B131" s="262" t="s">
        <v>283</v>
      </c>
      <c r="C131" s="263">
        <v>40149</v>
      </c>
      <c r="D131" s="263">
        <v>179866</v>
      </c>
      <c r="E131" s="263">
        <v>594589</v>
      </c>
      <c r="F131" s="263">
        <v>231161</v>
      </c>
      <c r="G131" s="263">
        <v>34260</v>
      </c>
      <c r="H131" s="263">
        <v>17195</v>
      </c>
      <c r="I131" s="263">
        <v>1611</v>
      </c>
      <c r="J131" s="263">
        <v>23790</v>
      </c>
      <c r="K131" s="263">
        <v>480</v>
      </c>
      <c r="L131" s="263">
        <v>279676</v>
      </c>
      <c r="M131" s="263">
        <v>17675</v>
      </c>
      <c r="N131" s="263">
        <v>1123101</v>
      </c>
      <c r="O131" s="263"/>
      <c r="P131" s="263">
        <v>1123101</v>
      </c>
    </row>
    <row r="132" spans="1:16" ht="12.75">
      <c r="A132" s="247"/>
      <c r="B132" s="264" t="s">
        <v>284</v>
      </c>
      <c r="C132" s="263">
        <v>33540</v>
      </c>
      <c r="D132" s="263">
        <v>162647</v>
      </c>
      <c r="E132" s="263">
        <v>495502</v>
      </c>
      <c r="F132" s="263">
        <v>192630</v>
      </c>
      <c r="G132" s="263">
        <v>28540</v>
      </c>
      <c r="H132" s="263">
        <v>16564</v>
      </c>
      <c r="I132" s="263">
        <v>1461</v>
      </c>
      <c r="J132" s="263">
        <v>19830</v>
      </c>
      <c r="K132" s="263">
        <v>400</v>
      </c>
      <c r="L132" s="263">
        <v>246018</v>
      </c>
      <c r="M132" s="263">
        <v>16964</v>
      </c>
      <c r="N132" s="263">
        <v>951114</v>
      </c>
      <c r="O132" s="263"/>
      <c r="P132" s="263">
        <v>951114</v>
      </c>
    </row>
    <row r="133" spans="1:16" ht="12.75">
      <c r="A133" s="247"/>
      <c r="B133" s="265" t="s">
        <v>285</v>
      </c>
      <c r="C133" s="263">
        <v>35256.88</v>
      </c>
      <c r="D133" s="263">
        <v>73653.7</v>
      </c>
      <c r="E133" s="263">
        <v>490442.42</v>
      </c>
      <c r="F133" s="263">
        <v>190796.81</v>
      </c>
      <c r="G133" s="263">
        <v>25625.39</v>
      </c>
      <c r="H133" s="263">
        <v>12939.34</v>
      </c>
      <c r="I133" s="263">
        <v>3735.57</v>
      </c>
      <c r="J133" s="263">
        <v>7182.55</v>
      </c>
      <c r="K133" s="263">
        <v>370.52</v>
      </c>
      <c r="L133" s="263">
        <v>145454.09</v>
      </c>
      <c r="M133" s="263">
        <v>13309.86</v>
      </c>
      <c r="N133" s="263">
        <v>840003.18</v>
      </c>
      <c r="O133" s="263"/>
      <c r="P133" s="266">
        <v>840003.18</v>
      </c>
    </row>
    <row r="134" spans="1:16" ht="12.75">
      <c r="A134" s="247"/>
      <c r="B134" s="265" t="s">
        <v>286</v>
      </c>
      <c r="C134" s="261">
        <v>87.8151</v>
      </c>
      <c r="D134" s="261">
        <v>40.9492</v>
      </c>
      <c r="E134" s="261">
        <v>82.4843</v>
      </c>
      <c r="F134" s="261">
        <v>82.5385</v>
      </c>
      <c r="G134" s="261">
        <v>74.7968</v>
      </c>
      <c r="H134" s="261">
        <v>75.2506</v>
      </c>
      <c r="I134" s="261">
        <v>231.879</v>
      </c>
      <c r="J134" s="261">
        <v>30.1915</v>
      </c>
      <c r="K134" s="261">
        <v>77.1917</v>
      </c>
      <c r="L134" s="261">
        <v>52.0081</v>
      </c>
      <c r="M134" s="261">
        <v>75.3033</v>
      </c>
      <c r="N134" s="261">
        <v>74.7932</v>
      </c>
      <c r="O134" s="261"/>
      <c r="P134" s="261">
        <v>74.7932</v>
      </c>
    </row>
    <row r="135" spans="1:16" ht="12.75">
      <c r="A135" s="247"/>
      <c r="B135" s="267" t="s">
        <v>287</v>
      </c>
      <c r="C135" s="261">
        <v>105.1189</v>
      </c>
      <c r="D135" s="261">
        <v>45.2844</v>
      </c>
      <c r="E135" s="261">
        <v>98.9789</v>
      </c>
      <c r="F135" s="261">
        <v>99.0483</v>
      </c>
      <c r="G135" s="261">
        <v>89.7876</v>
      </c>
      <c r="H135" s="261">
        <v>78.1172</v>
      </c>
      <c r="I135" s="261">
        <v>255.6858</v>
      </c>
      <c r="J135" s="261">
        <v>36.2206</v>
      </c>
      <c r="K135" s="261">
        <v>92.63</v>
      </c>
      <c r="L135" s="261">
        <v>59.1234</v>
      </c>
      <c r="M135" s="261">
        <v>78.4594</v>
      </c>
      <c r="N135" s="261">
        <v>88.3178</v>
      </c>
      <c r="O135" s="261"/>
      <c r="P135" s="261">
        <v>88.3178</v>
      </c>
    </row>
    <row r="136" spans="1:16" ht="12.75">
      <c r="A136" s="247"/>
      <c r="B136" s="260" t="s">
        <v>307</v>
      </c>
      <c r="C136" s="268">
        <v>0</v>
      </c>
      <c r="D136" s="268">
        <v>0</v>
      </c>
      <c r="E136" s="268">
        <v>0</v>
      </c>
      <c r="F136" s="268">
        <v>0</v>
      </c>
      <c r="G136" s="268">
        <v>0</v>
      </c>
      <c r="H136" s="268">
        <v>0</v>
      </c>
      <c r="I136" s="268">
        <v>0</v>
      </c>
      <c r="J136" s="268">
        <v>0</v>
      </c>
      <c r="K136" s="268">
        <v>0</v>
      </c>
      <c r="L136" s="268">
        <v>0</v>
      </c>
      <c r="M136" s="268">
        <v>0</v>
      </c>
      <c r="N136" s="268">
        <v>0</v>
      </c>
      <c r="O136" s="268"/>
      <c r="P136" s="268">
        <v>0</v>
      </c>
    </row>
    <row r="137" spans="1:16" ht="12.75">
      <c r="A137" s="247"/>
      <c r="B137" s="262" t="s">
        <v>283</v>
      </c>
      <c r="C137" s="263">
        <v>54924</v>
      </c>
      <c r="D137" s="263">
        <v>135072</v>
      </c>
      <c r="E137" s="263">
        <v>518603</v>
      </c>
      <c r="F137" s="263">
        <v>203894</v>
      </c>
      <c r="G137" s="263">
        <v>32001</v>
      </c>
      <c r="H137" s="263">
        <v>20793</v>
      </c>
      <c r="I137" s="263">
        <v>2750</v>
      </c>
      <c r="J137" s="263">
        <v>32400</v>
      </c>
      <c r="K137" s="263"/>
      <c r="L137" s="263">
        <v>257147</v>
      </c>
      <c r="M137" s="263">
        <v>20793</v>
      </c>
      <c r="N137" s="263">
        <v>1000437</v>
      </c>
      <c r="O137" s="263"/>
      <c r="P137" s="263">
        <v>1000437</v>
      </c>
    </row>
    <row r="138" spans="1:16" ht="12.75">
      <c r="A138" s="247"/>
      <c r="B138" s="264" t="s">
        <v>284</v>
      </c>
      <c r="C138" s="263">
        <v>43756</v>
      </c>
      <c r="D138" s="263">
        <v>110544</v>
      </c>
      <c r="E138" s="263">
        <v>427956</v>
      </c>
      <c r="F138" s="263">
        <v>168828</v>
      </c>
      <c r="G138" s="263">
        <v>26330</v>
      </c>
      <c r="H138" s="263">
        <v>16853</v>
      </c>
      <c r="I138" s="263">
        <v>2570</v>
      </c>
      <c r="J138" s="263">
        <v>23660</v>
      </c>
      <c r="K138" s="263"/>
      <c r="L138" s="263">
        <v>206860</v>
      </c>
      <c r="M138" s="263">
        <v>16853</v>
      </c>
      <c r="N138" s="263">
        <v>820497</v>
      </c>
      <c r="O138" s="263"/>
      <c r="P138" s="263">
        <v>820497</v>
      </c>
    </row>
    <row r="139" spans="1:16" ht="12.75">
      <c r="A139" s="247"/>
      <c r="B139" s="265" t="s">
        <v>285</v>
      </c>
      <c r="C139" s="263">
        <v>32401.95</v>
      </c>
      <c r="D139" s="263">
        <v>87808.9</v>
      </c>
      <c r="E139" s="263">
        <v>444744.39</v>
      </c>
      <c r="F139" s="263">
        <v>173141.24</v>
      </c>
      <c r="G139" s="263">
        <v>22520.52</v>
      </c>
      <c r="H139" s="263">
        <v>12526.42</v>
      </c>
      <c r="I139" s="263">
        <v>2041.84</v>
      </c>
      <c r="J139" s="263">
        <v>4297.14</v>
      </c>
      <c r="K139" s="263"/>
      <c r="L139" s="263">
        <v>149070.35</v>
      </c>
      <c r="M139" s="263">
        <v>12526.42</v>
      </c>
      <c r="N139" s="263">
        <v>779482.4</v>
      </c>
      <c r="O139" s="263"/>
      <c r="P139" s="266">
        <v>779482.4</v>
      </c>
    </row>
    <row r="140" spans="1:16" ht="12.75">
      <c r="A140" s="247"/>
      <c r="B140" s="265" t="s">
        <v>286</v>
      </c>
      <c r="C140" s="261">
        <v>58.9942</v>
      </c>
      <c r="D140" s="261">
        <v>65.009</v>
      </c>
      <c r="E140" s="261">
        <v>85.7582</v>
      </c>
      <c r="F140" s="261">
        <v>84.9173</v>
      </c>
      <c r="G140" s="261">
        <v>70.3744</v>
      </c>
      <c r="H140" s="261">
        <v>60.2434</v>
      </c>
      <c r="I140" s="261">
        <v>74.2487</v>
      </c>
      <c r="J140" s="261">
        <v>13.2628</v>
      </c>
      <c r="K140" s="261">
        <v>0</v>
      </c>
      <c r="L140" s="261">
        <v>57.9709</v>
      </c>
      <c r="M140" s="261">
        <v>60.2434</v>
      </c>
      <c r="N140" s="261">
        <v>77.9142</v>
      </c>
      <c r="O140" s="261"/>
      <c r="P140" s="261">
        <v>77.9142</v>
      </c>
    </row>
    <row r="141" spans="1:16" ht="12.75">
      <c r="A141" s="247"/>
      <c r="B141" s="267" t="s">
        <v>287</v>
      </c>
      <c r="C141" s="261">
        <v>74.0514</v>
      </c>
      <c r="D141" s="261">
        <v>79.4334</v>
      </c>
      <c r="E141" s="261">
        <v>103.9229</v>
      </c>
      <c r="F141" s="261">
        <v>102.5548</v>
      </c>
      <c r="G141" s="261">
        <v>85.5318</v>
      </c>
      <c r="H141" s="261">
        <v>74.3275</v>
      </c>
      <c r="I141" s="261">
        <v>79.449</v>
      </c>
      <c r="J141" s="261">
        <v>18.162</v>
      </c>
      <c r="K141" s="261">
        <v>0</v>
      </c>
      <c r="L141" s="261">
        <v>72.0634</v>
      </c>
      <c r="M141" s="261">
        <v>74.3275</v>
      </c>
      <c r="N141" s="261">
        <v>95.0012</v>
      </c>
      <c r="O141" s="261"/>
      <c r="P141" s="261">
        <v>95.0012</v>
      </c>
    </row>
    <row r="142" spans="1:16" ht="12.75">
      <c r="A142" s="247"/>
      <c r="B142" s="260" t="s">
        <v>308</v>
      </c>
      <c r="C142" s="268">
        <v>0</v>
      </c>
      <c r="D142" s="268">
        <v>0</v>
      </c>
      <c r="E142" s="268">
        <v>0</v>
      </c>
      <c r="F142" s="268">
        <v>0</v>
      </c>
      <c r="G142" s="268">
        <v>0</v>
      </c>
      <c r="H142" s="268">
        <v>0</v>
      </c>
      <c r="I142" s="268">
        <v>0</v>
      </c>
      <c r="J142" s="268">
        <v>0</v>
      </c>
      <c r="K142" s="268">
        <v>0</v>
      </c>
      <c r="L142" s="268">
        <v>0</v>
      </c>
      <c r="M142" s="268">
        <v>0</v>
      </c>
      <c r="N142" s="268">
        <v>0</v>
      </c>
      <c r="O142" s="268"/>
      <c r="P142" s="268">
        <v>0</v>
      </c>
    </row>
    <row r="143" spans="1:16" ht="12.75">
      <c r="A143" s="247"/>
      <c r="B143" s="262" t="s">
        <v>283</v>
      </c>
      <c r="C143" s="263">
        <v>24100</v>
      </c>
      <c r="D143" s="263">
        <v>67837</v>
      </c>
      <c r="E143" s="263">
        <v>370893</v>
      </c>
      <c r="F143" s="263">
        <v>148973</v>
      </c>
      <c r="G143" s="263">
        <v>19793</v>
      </c>
      <c r="H143" s="263">
        <v>23218</v>
      </c>
      <c r="I143" s="263">
        <v>1122</v>
      </c>
      <c r="J143" s="263">
        <v>14000</v>
      </c>
      <c r="K143" s="263"/>
      <c r="L143" s="263">
        <v>126852</v>
      </c>
      <c r="M143" s="263">
        <v>23218</v>
      </c>
      <c r="N143" s="263">
        <v>669936</v>
      </c>
      <c r="O143" s="263"/>
      <c r="P143" s="263">
        <v>669936</v>
      </c>
    </row>
    <row r="144" spans="1:16" ht="12.75">
      <c r="A144" s="247"/>
      <c r="B144" s="264" t="s">
        <v>284</v>
      </c>
      <c r="C144" s="263">
        <v>17157</v>
      </c>
      <c r="D144" s="263">
        <v>56373</v>
      </c>
      <c r="E144" s="263">
        <v>312093</v>
      </c>
      <c r="F144" s="263">
        <v>125243</v>
      </c>
      <c r="G144" s="263">
        <v>16843</v>
      </c>
      <c r="H144" s="263">
        <v>22740</v>
      </c>
      <c r="I144" s="263">
        <v>1022</v>
      </c>
      <c r="J144" s="263">
        <v>11050</v>
      </c>
      <c r="K144" s="263"/>
      <c r="L144" s="263">
        <v>102445</v>
      </c>
      <c r="M144" s="263">
        <v>22740</v>
      </c>
      <c r="N144" s="263">
        <v>562521</v>
      </c>
      <c r="O144" s="263"/>
      <c r="P144" s="263">
        <v>562521</v>
      </c>
    </row>
    <row r="145" spans="1:16" ht="12.75">
      <c r="A145" s="247"/>
      <c r="B145" s="265" t="s">
        <v>285</v>
      </c>
      <c r="C145" s="263">
        <v>16897.15</v>
      </c>
      <c r="D145" s="263">
        <v>48202.03</v>
      </c>
      <c r="E145" s="263">
        <v>312696.42</v>
      </c>
      <c r="F145" s="263">
        <v>119708.75</v>
      </c>
      <c r="G145" s="263">
        <v>15483.87</v>
      </c>
      <c r="H145" s="263">
        <v>7563.43</v>
      </c>
      <c r="I145" s="263">
        <v>1142.77</v>
      </c>
      <c r="J145" s="263">
        <v>1799.87</v>
      </c>
      <c r="K145" s="263"/>
      <c r="L145" s="263">
        <v>83525.69</v>
      </c>
      <c r="M145" s="263">
        <v>7563.43</v>
      </c>
      <c r="N145" s="263">
        <v>523494.29</v>
      </c>
      <c r="O145" s="263"/>
      <c r="P145" s="266">
        <v>523494.29</v>
      </c>
    </row>
    <row r="146" spans="1:16" ht="12.75">
      <c r="A146" s="247"/>
      <c r="B146" s="265" t="s">
        <v>286</v>
      </c>
      <c r="C146" s="261">
        <v>70.1127</v>
      </c>
      <c r="D146" s="261">
        <v>71.0557</v>
      </c>
      <c r="E146" s="261">
        <v>84.3091</v>
      </c>
      <c r="F146" s="261">
        <v>80.356</v>
      </c>
      <c r="G146" s="261">
        <v>78.229</v>
      </c>
      <c r="H146" s="261">
        <v>32.5757</v>
      </c>
      <c r="I146" s="261">
        <v>101.8512</v>
      </c>
      <c r="J146" s="261">
        <v>12.8562</v>
      </c>
      <c r="K146" s="261">
        <v>0</v>
      </c>
      <c r="L146" s="261">
        <v>65.845</v>
      </c>
      <c r="M146" s="261">
        <v>32.5757</v>
      </c>
      <c r="N146" s="261">
        <v>78.1409</v>
      </c>
      <c r="O146" s="261"/>
      <c r="P146" s="261">
        <v>78.1409</v>
      </c>
    </row>
    <row r="147" spans="1:16" ht="12.75">
      <c r="A147" s="247"/>
      <c r="B147" s="267" t="s">
        <v>287</v>
      </c>
      <c r="C147" s="261">
        <v>98.4855</v>
      </c>
      <c r="D147" s="261">
        <v>85.5055</v>
      </c>
      <c r="E147" s="261">
        <v>100.1933</v>
      </c>
      <c r="F147" s="261">
        <v>95.5812</v>
      </c>
      <c r="G147" s="261">
        <v>91.9306</v>
      </c>
      <c r="H147" s="261">
        <v>33.2605</v>
      </c>
      <c r="I147" s="261">
        <v>111.817</v>
      </c>
      <c r="J147" s="261">
        <v>16.2884</v>
      </c>
      <c r="K147" s="261">
        <v>0</v>
      </c>
      <c r="L147" s="261">
        <v>81.5322</v>
      </c>
      <c r="M147" s="261">
        <v>33.2605</v>
      </c>
      <c r="N147" s="261">
        <v>93.0622</v>
      </c>
      <c r="O147" s="261"/>
      <c r="P147" s="261">
        <v>93.0622</v>
      </c>
    </row>
    <row r="148" spans="1:16" ht="12.75">
      <c r="A148" s="247"/>
      <c r="B148" s="260" t="s">
        <v>309</v>
      </c>
      <c r="C148" s="268">
        <v>0</v>
      </c>
      <c r="D148" s="268">
        <v>0</v>
      </c>
      <c r="E148" s="268">
        <v>0</v>
      </c>
      <c r="F148" s="268">
        <v>0</v>
      </c>
      <c r="G148" s="268">
        <v>0</v>
      </c>
      <c r="H148" s="268">
        <v>0</v>
      </c>
      <c r="I148" s="268">
        <v>0</v>
      </c>
      <c r="J148" s="268">
        <v>0</v>
      </c>
      <c r="K148" s="268">
        <v>0</v>
      </c>
      <c r="L148" s="268">
        <v>0</v>
      </c>
      <c r="M148" s="268">
        <v>0</v>
      </c>
      <c r="N148" s="268">
        <v>0</v>
      </c>
      <c r="O148" s="268"/>
      <c r="P148" s="268">
        <v>0</v>
      </c>
    </row>
    <row r="149" spans="1:16" ht="12.75">
      <c r="A149" s="247"/>
      <c r="B149" s="262" t="s">
        <v>283</v>
      </c>
      <c r="C149" s="263">
        <v>54440</v>
      </c>
      <c r="D149" s="263">
        <v>128227</v>
      </c>
      <c r="E149" s="263">
        <v>737547</v>
      </c>
      <c r="F149" s="263">
        <v>288467</v>
      </c>
      <c r="G149" s="263">
        <v>37880</v>
      </c>
      <c r="H149" s="263">
        <v>25745</v>
      </c>
      <c r="I149" s="263">
        <v>4644</v>
      </c>
      <c r="J149" s="263">
        <v>23440</v>
      </c>
      <c r="K149" s="263"/>
      <c r="L149" s="263">
        <v>248631</v>
      </c>
      <c r="M149" s="263">
        <v>25745</v>
      </c>
      <c r="N149" s="263">
        <v>1300390</v>
      </c>
      <c r="O149" s="263"/>
      <c r="P149" s="263">
        <v>1300390</v>
      </c>
    </row>
    <row r="150" spans="1:16" ht="12.75">
      <c r="A150" s="247"/>
      <c r="B150" s="264" t="s">
        <v>284</v>
      </c>
      <c r="C150" s="263">
        <v>44385</v>
      </c>
      <c r="D150" s="263">
        <v>106691</v>
      </c>
      <c r="E150" s="263">
        <v>613488</v>
      </c>
      <c r="F150" s="263">
        <v>240146</v>
      </c>
      <c r="G150" s="263">
        <v>31009</v>
      </c>
      <c r="H150" s="263">
        <v>24790</v>
      </c>
      <c r="I150" s="263">
        <v>4389</v>
      </c>
      <c r="J150" s="263">
        <v>17300</v>
      </c>
      <c r="K150" s="263"/>
      <c r="L150" s="263">
        <v>203774</v>
      </c>
      <c r="M150" s="263">
        <v>24790</v>
      </c>
      <c r="N150" s="263">
        <v>1082198</v>
      </c>
      <c r="O150" s="263"/>
      <c r="P150" s="263">
        <v>1082198</v>
      </c>
    </row>
    <row r="151" spans="1:16" ht="12.75">
      <c r="A151" s="247"/>
      <c r="B151" s="265" t="s">
        <v>285</v>
      </c>
      <c r="C151" s="263">
        <v>49545.37</v>
      </c>
      <c r="D151" s="263">
        <v>121666.36</v>
      </c>
      <c r="E151" s="263">
        <v>616834.9</v>
      </c>
      <c r="F151" s="263">
        <v>239700.14</v>
      </c>
      <c r="G151" s="263">
        <v>30926.18</v>
      </c>
      <c r="H151" s="263">
        <v>18245.24</v>
      </c>
      <c r="I151" s="263">
        <v>3391.81</v>
      </c>
      <c r="J151" s="263">
        <v>6000.94</v>
      </c>
      <c r="K151" s="263"/>
      <c r="L151" s="263">
        <v>211530.66</v>
      </c>
      <c r="M151" s="263">
        <v>18245.24</v>
      </c>
      <c r="N151" s="263">
        <v>1086310.94</v>
      </c>
      <c r="O151" s="263"/>
      <c r="P151" s="266">
        <v>1086310.94</v>
      </c>
    </row>
    <row r="152" spans="1:16" ht="12.75">
      <c r="A152" s="247"/>
      <c r="B152" s="265" t="s">
        <v>286</v>
      </c>
      <c r="C152" s="261">
        <v>91.0091</v>
      </c>
      <c r="D152" s="261">
        <v>94.8836</v>
      </c>
      <c r="E152" s="261">
        <v>83.6333</v>
      </c>
      <c r="F152" s="261">
        <v>83.0945</v>
      </c>
      <c r="G152" s="261">
        <v>81.6425</v>
      </c>
      <c r="H152" s="261">
        <v>70.8691</v>
      </c>
      <c r="I152" s="261">
        <v>73.0364</v>
      </c>
      <c r="J152" s="261">
        <v>25.6013</v>
      </c>
      <c r="K152" s="261">
        <v>0</v>
      </c>
      <c r="L152" s="261">
        <v>85.0782</v>
      </c>
      <c r="M152" s="261">
        <v>70.8691</v>
      </c>
      <c r="N152" s="261">
        <v>83.5373</v>
      </c>
      <c r="O152" s="261"/>
      <c r="P152" s="261">
        <v>83.5373</v>
      </c>
    </row>
    <row r="153" spans="1:16" ht="12.75">
      <c r="A153" s="247"/>
      <c r="B153" s="267" t="s">
        <v>287</v>
      </c>
      <c r="C153" s="261">
        <v>111.6264</v>
      </c>
      <c r="D153" s="261">
        <v>114.0362</v>
      </c>
      <c r="E153" s="261">
        <v>100.5456</v>
      </c>
      <c r="F153" s="261">
        <v>99.8143</v>
      </c>
      <c r="G153" s="261">
        <v>99.7329</v>
      </c>
      <c r="H153" s="261">
        <v>73.5992</v>
      </c>
      <c r="I153" s="261">
        <v>77.2798</v>
      </c>
      <c r="J153" s="261">
        <v>34.6875</v>
      </c>
      <c r="K153" s="261">
        <v>0</v>
      </c>
      <c r="L153" s="261">
        <v>103.8065</v>
      </c>
      <c r="M153" s="261">
        <v>73.5992</v>
      </c>
      <c r="N153" s="261">
        <v>100.3801</v>
      </c>
      <c r="O153" s="261"/>
      <c r="P153" s="261">
        <v>100.3801</v>
      </c>
    </row>
    <row r="154" spans="1:16" ht="12.75">
      <c r="A154" s="247"/>
      <c r="B154" s="260" t="s">
        <v>310</v>
      </c>
      <c r="C154" s="268">
        <v>0</v>
      </c>
      <c r="D154" s="268">
        <v>0</v>
      </c>
      <c r="E154" s="268">
        <v>0</v>
      </c>
      <c r="F154" s="268">
        <v>0</v>
      </c>
      <c r="G154" s="268">
        <v>0</v>
      </c>
      <c r="H154" s="268">
        <v>0</v>
      </c>
      <c r="I154" s="268">
        <v>0</v>
      </c>
      <c r="J154" s="268">
        <v>0</v>
      </c>
      <c r="K154" s="268">
        <v>0</v>
      </c>
      <c r="L154" s="268">
        <v>0</v>
      </c>
      <c r="M154" s="268">
        <v>0</v>
      </c>
      <c r="N154" s="268">
        <v>0</v>
      </c>
      <c r="O154" s="268"/>
      <c r="P154" s="268">
        <v>0</v>
      </c>
    </row>
    <row r="155" spans="1:16" ht="12.75">
      <c r="A155" s="247"/>
      <c r="B155" s="262" t="s">
        <v>283</v>
      </c>
      <c r="C155" s="263">
        <v>55324</v>
      </c>
      <c r="D155" s="263">
        <v>122931</v>
      </c>
      <c r="E155" s="263">
        <v>580300</v>
      </c>
      <c r="F155" s="263">
        <v>228131</v>
      </c>
      <c r="G155" s="263">
        <v>29548</v>
      </c>
      <c r="H155" s="263">
        <v>23611</v>
      </c>
      <c r="I155" s="263">
        <v>3778</v>
      </c>
      <c r="J155" s="263">
        <v>23250</v>
      </c>
      <c r="K155" s="263">
        <v>50</v>
      </c>
      <c r="L155" s="263">
        <v>234831</v>
      </c>
      <c r="M155" s="263">
        <v>23661</v>
      </c>
      <c r="N155" s="263">
        <v>1066923</v>
      </c>
      <c r="O155" s="263"/>
      <c r="P155" s="263">
        <v>1066923</v>
      </c>
    </row>
    <row r="156" spans="1:16" ht="12.75">
      <c r="A156" s="247"/>
      <c r="B156" s="264" t="s">
        <v>284</v>
      </c>
      <c r="C156" s="263">
        <v>42577</v>
      </c>
      <c r="D156" s="263">
        <v>102472</v>
      </c>
      <c r="E156" s="263">
        <v>484227</v>
      </c>
      <c r="F156" s="263">
        <v>190362</v>
      </c>
      <c r="G156" s="263">
        <v>24657</v>
      </c>
      <c r="H156" s="263">
        <v>22931</v>
      </c>
      <c r="I156" s="263">
        <v>3778</v>
      </c>
      <c r="J156" s="263">
        <v>17350</v>
      </c>
      <c r="K156" s="263">
        <v>50</v>
      </c>
      <c r="L156" s="263">
        <v>190834</v>
      </c>
      <c r="M156" s="263">
        <v>22981</v>
      </c>
      <c r="N156" s="263">
        <v>888404</v>
      </c>
      <c r="O156" s="263"/>
      <c r="P156" s="263">
        <v>888404</v>
      </c>
    </row>
    <row r="157" spans="1:16" ht="12.75">
      <c r="A157" s="247"/>
      <c r="B157" s="265" t="s">
        <v>285</v>
      </c>
      <c r="C157" s="263">
        <v>39872.31</v>
      </c>
      <c r="D157" s="263">
        <v>84852.82</v>
      </c>
      <c r="E157" s="263">
        <v>494205.05</v>
      </c>
      <c r="F157" s="263">
        <v>195846.02</v>
      </c>
      <c r="G157" s="263">
        <v>24729.99</v>
      </c>
      <c r="H157" s="263">
        <v>16881.71</v>
      </c>
      <c r="I157" s="263">
        <v>3506.27</v>
      </c>
      <c r="J157" s="263">
        <v>3997.73</v>
      </c>
      <c r="K157" s="263">
        <v>72.6</v>
      </c>
      <c r="L157" s="263">
        <v>156959.12</v>
      </c>
      <c r="M157" s="263">
        <v>16954.31</v>
      </c>
      <c r="N157" s="263">
        <v>863964.5</v>
      </c>
      <c r="O157" s="263"/>
      <c r="P157" s="266">
        <v>863964.5</v>
      </c>
    </row>
    <row r="158" spans="1:16" ht="12.75">
      <c r="A158" s="247"/>
      <c r="B158" s="265" t="s">
        <v>286</v>
      </c>
      <c r="C158" s="261">
        <v>72.0705</v>
      </c>
      <c r="D158" s="261">
        <v>69.0248</v>
      </c>
      <c r="E158" s="261">
        <v>85.1637</v>
      </c>
      <c r="F158" s="261">
        <v>85.8481</v>
      </c>
      <c r="G158" s="261">
        <v>83.6943</v>
      </c>
      <c r="H158" s="261">
        <v>71.4993</v>
      </c>
      <c r="I158" s="261">
        <v>92.8076</v>
      </c>
      <c r="J158" s="261">
        <v>17.1945</v>
      </c>
      <c r="K158" s="261">
        <v>145.2</v>
      </c>
      <c r="L158" s="261">
        <v>66.8392</v>
      </c>
      <c r="M158" s="261">
        <v>71.6551</v>
      </c>
      <c r="N158" s="261">
        <v>80.9772</v>
      </c>
      <c r="O158" s="261"/>
      <c r="P158" s="261">
        <v>80.9772</v>
      </c>
    </row>
    <row r="159" spans="1:16" ht="12.75">
      <c r="A159" s="247"/>
      <c r="B159" s="267" t="s">
        <v>287</v>
      </c>
      <c r="C159" s="261">
        <v>93.6475</v>
      </c>
      <c r="D159" s="261">
        <v>82.8059</v>
      </c>
      <c r="E159" s="261">
        <v>102.0606</v>
      </c>
      <c r="F159" s="261">
        <v>102.8808</v>
      </c>
      <c r="G159" s="261">
        <v>100.296</v>
      </c>
      <c r="H159" s="261">
        <v>73.6196</v>
      </c>
      <c r="I159" s="261">
        <v>92.8076</v>
      </c>
      <c r="J159" s="261">
        <v>23.0417</v>
      </c>
      <c r="K159" s="261">
        <v>145.2</v>
      </c>
      <c r="L159" s="261">
        <v>82.249</v>
      </c>
      <c r="M159" s="261">
        <v>73.7753</v>
      </c>
      <c r="N159" s="261">
        <v>97.2491</v>
      </c>
      <c r="O159" s="261"/>
      <c r="P159" s="261">
        <v>97.2491</v>
      </c>
    </row>
    <row r="160" spans="1:16" ht="12.75">
      <c r="A160" s="247"/>
      <c r="B160" s="260" t="s">
        <v>311</v>
      </c>
      <c r="C160" s="268">
        <v>0</v>
      </c>
      <c r="D160" s="268">
        <v>0</v>
      </c>
      <c r="E160" s="268">
        <v>0</v>
      </c>
      <c r="F160" s="268">
        <v>0</v>
      </c>
      <c r="G160" s="268">
        <v>0</v>
      </c>
      <c r="H160" s="268">
        <v>0</v>
      </c>
      <c r="I160" s="268">
        <v>0</v>
      </c>
      <c r="J160" s="268">
        <v>0</v>
      </c>
      <c r="K160" s="268">
        <v>0</v>
      </c>
      <c r="L160" s="268">
        <v>0</v>
      </c>
      <c r="M160" s="268">
        <v>0</v>
      </c>
      <c r="N160" s="268">
        <v>0</v>
      </c>
      <c r="O160" s="268"/>
      <c r="P160" s="268">
        <v>0</v>
      </c>
    </row>
    <row r="161" spans="1:16" ht="12.75">
      <c r="A161" s="247"/>
      <c r="B161" s="262" t="s">
        <v>283</v>
      </c>
      <c r="C161" s="263">
        <v>103937</v>
      </c>
      <c r="D161" s="263">
        <v>192192</v>
      </c>
      <c r="E161" s="263">
        <v>1201208</v>
      </c>
      <c r="F161" s="263">
        <v>463617</v>
      </c>
      <c r="G161" s="263">
        <v>69608</v>
      </c>
      <c r="H161" s="263">
        <v>25791</v>
      </c>
      <c r="I161" s="263">
        <v>10199</v>
      </c>
      <c r="J161" s="263">
        <v>71900</v>
      </c>
      <c r="K161" s="263">
        <v>210</v>
      </c>
      <c r="L161" s="263">
        <v>447836</v>
      </c>
      <c r="M161" s="263">
        <v>26001</v>
      </c>
      <c r="N161" s="263">
        <v>2138662</v>
      </c>
      <c r="O161" s="263"/>
      <c r="P161" s="263">
        <v>2138662</v>
      </c>
    </row>
    <row r="162" spans="1:16" ht="12.75">
      <c r="A162" s="247"/>
      <c r="B162" s="264" t="s">
        <v>284</v>
      </c>
      <c r="C162" s="263">
        <v>79937</v>
      </c>
      <c r="D162" s="263">
        <v>161313</v>
      </c>
      <c r="E162" s="263">
        <v>1001928</v>
      </c>
      <c r="F162" s="263">
        <v>385063</v>
      </c>
      <c r="G162" s="263">
        <v>57970</v>
      </c>
      <c r="H162" s="263">
        <v>24431</v>
      </c>
      <c r="I162" s="263">
        <v>8287</v>
      </c>
      <c r="J162" s="263">
        <v>59800</v>
      </c>
      <c r="K162" s="263">
        <v>105</v>
      </c>
      <c r="L162" s="263">
        <v>367307</v>
      </c>
      <c r="M162" s="263">
        <v>24536</v>
      </c>
      <c r="N162" s="263">
        <v>1778834</v>
      </c>
      <c r="O162" s="263"/>
      <c r="P162" s="263">
        <v>1778834</v>
      </c>
    </row>
    <row r="163" spans="1:16" ht="12.75">
      <c r="A163" s="247"/>
      <c r="B163" s="265" t="s">
        <v>285</v>
      </c>
      <c r="C163" s="263">
        <v>81706.32</v>
      </c>
      <c r="D163" s="263">
        <v>182483.85</v>
      </c>
      <c r="E163" s="263">
        <v>1038114.33</v>
      </c>
      <c r="F163" s="263">
        <v>390037.89</v>
      </c>
      <c r="G163" s="263">
        <v>53312.38</v>
      </c>
      <c r="H163" s="263">
        <v>12150.4</v>
      </c>
      <c r="I163" s="263">
        <v>5642.15</v>
      </c>
      <c r="J163" s="263">
        <v>28084.13</v>
      </c>
      <c r="K163" s="263"/>
      <c r="L163" s="263">
        <v>351228.83</v>
      </c>
      <c r="M163" s="263">
        <v>12150.4</v>
      </c>
      <c r="N163" s="263">
        <v>1791531.45</v>
      </c>
      <c r="O163" s="263"/>
      <c r="P163" s="266">
        <v>1791531.45</v>
      </c>
    </row>
    <row r="164" spans="1:16" ht="12.75">
      <c r="A164" s="247"/>
      <c r="B164" s="265" t="s">
        <v>286</v>
      </c>
      <c r="C164" s="261">
        <v>78.6114</v>
      </c>
      <c r="D164" s="261">
        <v>94.9487</v>
      </c>
      <c r="E164" s="261">
        <v>86.4225</v>
      </c>
      <c r="F164" s="261">
        <v>84.1293</v>
      </c>
      <c r="G164" s="261">
        <v>76.5894</v>
      </c>
      <c r="H164" s="261">
        <v>47.111</v>
      </c>
      <c r="I164" s="261">
        <v>55.3206</v>
      </c>
      <c r="J164" s="261">
        <v>39.06</v>
      </c>
      <c r="K164" s="261">
        <v>0</v>
      </c>
      <c r="L164" s="261">
        <v>78.428</v>
      </c>
      <c r="M164" s="261">
        <v>46.7305</v>
      </c>
      <c r="N164" s="261">
        <v>83.7688</v>
      </c>
      <c r="O164" s="261"/>
      <c r="P164" s="261">
        <v>83.7688</v>
      </c>
    </row>
    <row r="165" spans="1:16" ht="12.75">
      <c r="A165" s="247"/>
      <c r="B165" s="267" t="s">
        <v>287</v>
      </c>
      <c r="C165" s="261">
        <v>102.2134</v>
      </c>
      <c r="D165" s="261">
        <v>113.1241</v>
      </c>
      <c r="E165" s="261">
        <v>103.6117</v>
      </c>
      <c r="F165" s="261">
        <v>101.292</v>
      </c>
      <c r="G165" s="261">
        <v>91.9655</v>
      </c>
      <c r="H165" s="261">
        <v>49.7335</v>
      </c>
      <c r="I165" s="261">
        <v>68.0843</v>
      </c>
      <c r="J165" s="261">
        <v>46.9634</v>
      </c>
      <c r="K165" s="261">
        <v>0</v>
      </c>
      <c r="L165" s="261">
        <v>95.6227</v>
      </c>
      <c r="M165" s="261">
        <v>49.5207</v>
      </c>
      <c r="N165" s="261">
        <v>100.7138</v>
      </c>
      <c r="O165" s="261"/>
      <c r="P165" s="261">
        <v>100.7138</v>
      </c>
    </row>
    <row r="166" spans="1:16" ht="12.75">
      <c r="A166" s="247"/>
      <c r="B166" s="260" t="s">
        <v>312</v>
      </c>
      <c r="C166" s="268">
        <v>0</v>
      </c>
      <c r="D166" s="268">
        <v>0</v>
      </c>
      <c r="E166" s="268">
        <v>0</v>
      </c>
      <c r="F166" s="268">
        <v>0</v>
      </c>
      <c r="G166" s="268">
        <v>0</v>
      </c>
      <c r="H166" s="268">
        <v>0</v>
      </c>
      <c r="I166" s="268">
        <v>0</v>
      </c>
      <c r="J166" s="268">
        <v>0</v>
      </c>
      <c r="K166" s="268">
        <v>0</v>
      </c>
      <c r="L166" s="268">
        <v>0</v>
      </c>
      <c r="M166" s="268">
        <v>0</v>
      </c>
      <c r="N166" s="268">
        <v>0</v>
      </c>
      <c r="O166" s="268"/>
      <c r="P166" s="268">
        <v>0</v>
      </c>
    </row>
    <row r="167" spans="1:16" ht="12.75">
      <c r="A167" s="247"/>
      <c r="B167" s="262" t="s">
        <v>283</v>
      </c>
      <c r="C167" s="263">
        <v>43115</v>
      </c>
      <c r="D167" s="263">
        <v>105495</v>
      </c>
      <c r="E167" s="263">
        <v>540842</v>
      </c>
      <c r="F167" s="263">
        <v>209488</v>
      </c>
      <c r="G167" s="263">
        <v>30187</v>
      </c>
      <c r="H167" s="263">
        <v>13509</v>
      </c>
      <c r="I167" s="263">
        <v>1783</v>
      </c>
      <c r="J167" s="263">
        <v>30718</v>
      </c>
      <c r="K167" s="263"/>
      <c r="L167" s="263">
        <v>211298</v>
      </c>
      <c r="M167" s="263">
        <v>13509</v>
      </c>
      <c r="N167" s="263">
        <v>975137</v>
      </c>
      <c r="O167" s="263"/>
      <c r="P167" s="263">
        <v>975137</v>
      </c>
    </row>
    <row r="168" spans="1:16" ht="12.75">
      <c r="A168" s="247"/>
      <c r="B168" s="264" t="s">
        <v>284</v>
      </c>
      <c r="C168" s="263">
        <v>34031</v>
      </c>
      <c r="D168" s="263">
        <v>86436</v>
      </c>
      <c r="E168" s="263">
        <v>450546</v>
      </c>
      <c r="F168" s="263">
        <v>174560</v>
      </c>
      <c r="G168" s="263">
        <v>24544</v>
      </c>
      <c r="H168" s="263">
        <v>12924</v>
      </c>
      <c r="I168" s="263">
        <v>1783</v>
      </c>
      <c r="J168" s="263">
        <v>24678</v>
      </c>
      <c r="K168" s="263"/>
      <c r="L168" s="263">
        <v>171472</v>
      </c>
      <c r="M168" s="263">
        <v>12924</v>
      </c>
      <c r="N168" s="263">
        <v>809502</v>
      </c>
      <c r="O168" s="263"/>
      <c r="P168" s="263">
        <v>809502</v>
      </c>
    </row>
    <row r="169" spans="1:16" ht="12.75">
      <c r="A169" s="247"/>
      <c r="B169" s="265" t="s">
        <v>285</v>
      </c>
      <c r="C169" s="263">
        <v>28529.7</v>
      </c>
      <c r="D169" s="263">
        <v>68063.85</v>
      </c>
      <c r="E169" s="263">
        <v>454168.43</v>
      </c>
      <c r="F169" s="263">
        <v>170424.37</v>
      </c>
      <c r="G169" s="263">
        <v>24089.8</v>
      </c>
      <c r="H169" s="263">
        <v>15596.35</v>
      </c>
      <c r="I169" s="263">
        <v>1722.26</v>
      </c>
      <c r="J169" s="263">
        <v>11859.78</v>
      </c>
      <c r="K169" s="263"/>
      <c r="L169" s="263">
        <v>134265.39</v>
      </c>
      <c r="M169" s="263">
        <v>15596.35</v>
      </c>
      <c r="N169" s="263">
        <v>774454.54</v>
      </c>
      <c r="O169" s="263"/>
      <c r="P169" s="266">
        <v>774454.54</v>
      </c>
    </row>
    <row r="170" spans="1:16" ht="12.75">
      <c r="A170" s="247"/>
      <c r="B170" s="265" t="s">
        <v>286</v>
      </c>
      <c r="C170" s="261">
        <v>66.1712</v>
      </c>
      <c r="D170" s="261">
        <v>64.5186</v>
      </c>
      <c r="E170" s="261">
        <v>83.9743</v>
      </c>
      <c r="F170" s="261">
        <v>81.3528</v>
      </c>
      <c r="G170" s="261">
        <v>79.8019</v>
      </c>
      <c r="H170" s="261">
        <v>115.4516</v>
      </c>
      <c r="I170" s="261">
        <v>96.5934</v>
      </c>
      <c r="J170" s="261">
        <v>38.6086</v>
      </c>
      <c r="K170" s="261"/>
      <c r="L170" s="261">
        <v>63.5431</v>
      </c>
      <c r="M170" s="261">
        <v>115.4516</v>
      </c>
      <c r="N170" s="261">
        <v>79.4201</v>
      </c>
      <c r="O170" s="261"/>
      <c r="P170" s="261">
        <v>79.4201</v>
      </c>
    </row>
    <row r="171" spans="1:16" ht="12.75">
      <c r="A171" s="247"/>
      <c r="B171" s="267" t="s">
        <v>287</v>
      </c>
      <c r="C171" s="261">
        <v>83.8344</v>
      </c>
      <c r="D171" s="261">
        <v>78.7448</v>
      </c>
      <c r="E171" s="261">
        <v>100.804</v>
      </c>
      <c r="F171" s="261">
        <v>97.6308</v>
      </c>
      <c r="G171" s="261">
        <v>98.1494</v>
      </c>
      <c r="H171" s="261">
        <v>120.6774</v>
      </c>
      <c r="I171" s="261">
        <v>96.5934</v>
      </c>
      <c r="J171" s="261">
        <v>48.0581</v>
      </c>
      <c r="K171" s="261">
        <v>0</v>
      </c>
      <c r="L171" s="261">
        <v>78.3016</v>
      </c>
      <c r="M171" s="261">
        <v>120.6774</v>
      </c>
      <c r="N171" s="261">
        <v>95.6705</v>
      </c>
      <c r="O171" s="261"/>
      <c r="P171" s="261">
        <v>95.6705</v>
      </c>
    </row>
    <row r="172" spans="1:16" ht="12.75">
      <c r="A172" s="247"/>
      <c r="B172" s="260" t="s">
        <v>313</v>
      </c>
      <c r="C172" s="268">
        <v>0</v>
      </c>
      <c r="D172" s="268">
        <v>0</v>
      </c>
      <c r="E172" s="268">
        <v>0</v>
      </c>
      <c r="F172" s="268">
        <v>0</v>
      </c>
      <c r="G172" s="268">
        <v>0</v>
      </c>
      <c r="H172" s="268">
        <v>0</v>
      </c>
      <c r="I172" s="268">
        <v>0</v>
      </c>
      <c r="J172" s="268">
        <v>0</v>
      </c>
      <c r="K172" s="268">
        <v>0</v>
      </c>
      <c r="L172" s="268">
        <v>0</v>
      </c>
      <c r="M172" s="268">
        <v>0</v>
      </c>
      <c r="N172" s="268">
        <v>0</v>
      </c>
      <c r="O172" s="268"/>
      <c r="P172" s="268">
        <v>0</v>
      </c>
    </row>
    <row r="173" spans="1:16" ht="12.75">
      <c r="A173" s="247"/>
      <c r="B173" s="262" t="s">
        <v>283</v>
      </c>
      <c r="C173" s="263">
        <v>54330</v>
      </c>
      <c r="D173" s="263">
        <v>127253</v>
      </c>
      <c r="E173" s="263">
        <v>644344</v>
      </c>
      <c r="F173" s="263">
        <v>253046</v>
      </c>
      <c r="G173" s="263">
        <v>37438</v>
      </c>
      <c r="H173" s="263">
        <v>25234</v>
      </c>
      <c r="I173" s="263">
        <v>13006</v>
      </c>
      <c r="J173" s="263">
        <v>36500</v>
      </c>
      <c r="K173" s="263">
        <v>500</v>
      </c>
      <c r="L173" s="263">
        <v>268527</v>
      </c>
      <c r="M173" s="263">
        <v>25734</v>
      </c>
      <c r="N173" s="263">
        <v>1191651</v>
      </c>
      <c r="O173" s="263"/>
      <c r="P173" s="263">
        <v>1191651</v>
      </c>
    </row>
    <row r="174" spans="1:16" ht="12.75">
      <c r="A174" s="247"/>
      <c r="B174" s="264" t="s">
        <v>284</v>
      </c>
      <c r="C174" s="271">
        <v>40873</v>
      </c>
      <c r="D174" s="263">
        <v>101254</v>
      </c>
      <c r="E174" s="263">
        <v>538923</v>
      </c>
      <c r="F174" s="263">
        <v>211332</v>
      </c>
      <c r="G174" s="263">
        <v>30423</v>
      </c>
      <c r="H174" s="263">
        <v>24342</v>
      </c>
      <c r="I174" s="263">
        <v>8006</v>
      </c>
      <c r="J174" s="263">
        <v>27700</v>
      </c>
      <c r="K174" s="263">
        <v>426</v>
      </c>
      <c r="L174" s="263">
        <v>208256</v>
      </c>
      <c r="M174" s="263">
        <v>24768</v>
      </c>
      <c r="N174" s="263">
        <v>983279</v>
      </c>
      <c r="O174" s="263"/>
      <c r="P174" s="263">
        <v>983279</v>
      </c>
    </row>
    <row r="175" spans="1:16" ht="12.75">
      <c r="A175" s="247"/>
      <c r="B175" s="265" t="s">
        <v>285</v>
      </c>
      <c r="C175" s="263">
        <v>45351.17</v>
      </c>
      <c r="D175" s="263">
        <v>90920.69</v>
      </c>
      <c r="E175" s="263">
        <v>556513.82</v>
      </c>
      <c r="F175" s="263">
        <v>213887.55</v>
      </c>
      <c r="G175" s="263">
        <v>27458.61</v>
      </c>
      <c r="H175" s="263">
        <v>10306.63</v>
      </c>
      <c r="I175" s="263">
        <v>5298.36</v>
      </c>
      <c r="J175" s="263">
        <v>9686.88</v>
      </c>
      <c r="K175" s="263">
        <v>347.48</v>
      </c>
      <c r="L175" s="263">
        <v>178715.71</v>
      </c>
      <c r="M175" s="263">
        <v>10654.11</v>
      </c>
      <c r="N175" s="263">
        <v>959771.19</v>
      </c>
      <c r="O175" s="263"/>
      <c r="P175" s="266">
        <v>959771.19</v>
      </c>
    </row>
    <row r="176" spans="1:16" ht="12.75">
      <c r="A176" s="247"/>
      <c r="B176" s="265" t="s">
        <v>286</v>
      </c>
      <c r="C176" s="261">
        <v>83.4735</v>
      </c>
      <c r="D176" s="261">
        <v>71.4488</v>
      </c>
      <c r="E176" s="261">
        <v>86.3691</v>
      </c>
      <c r="F176" s="261">
        <v>84.5252</v>
      </c>
      <c r="G176" s="261">
        <v>73.3442</v>
      </c>
      <c r="H176" s="261">
        <v>40.8442</v>
      </c>
      <c r="I176" s="261">
        <v>40.7378</v>
      </c>
      <c r="J176" s="261">
        <v>26.5394</v>
      </c>
      <c r="K176" s="261">
        <v>69.496</v>
      </c>
      <c r="L176" s="261">
        <v>66.5541</v>
      </c>
      <c r="M176" s="261">
        <v>41.4009</v>
      </c>
      <c r="N176" s="261">
        <v>80.5413</v>
      </c>
      <c r="O176" s="261"/>
      <c r="P176" s="261">
        <v>80.5413</v>
      </c>
    </row>
    <row r="177" spans="1:16" ht="12.75">
      <c r="A177" s="247"/>
      <c r="B177" s="267" t="s">
        <v>287</v>
      </c>
      <c r="C177" s="261">
        <v>110.9563</v>
      </c>
      <c r="D177" s="261">
        <v>89.7947</v>
      </c>
      <c r="E177" s="261">
        <v>103.2641</v>
      </c>
      <c r="F177" s="261">
        <v>101.2093</v>
      </c>
      <c r="G177" s="261">
        <v>90.2561</v>
      </c>
      <c r="H177" s="261">
        <v>42.3409</v>
      </c>
      <c r="I177" s="261">
        <v>66.1799</v>
      </c>
      <c r="J177" s="261">
        <v>34.9707</v>
      </c>
      <c r="K177" s="261">
        <v>81.5681</v>
      </c>
      <c r="L177" s="261">
        <v>85.8154</v>
      </c>
      <c r="M177" s="261">
        <v>43.0156</v>
      </c>
      <c r="N177" s="261">
        <v>97.6092</v>
      </c>
      <c r="O177" s="261"/>
      <c r="P177" s="261">
        <v>97.6092</v>
      </c>
    </row>
    <row r="178" spans="1:16" ht="12.75">
      <c r="A178" s="247"/>
      <c r="B178" s="260" t="s">
        <v>314</v>
      </c>
      <c r="C178" s="268">
        <v>0</v>
      </c>
      <c r="D178" s="268">
        <v>0</v>
      </c>
      <c r="E178" s="268">
        <v>0</v>
      </c>
      <c r="F178" s="268">
        <v>0</v>
      </c>
      <c r="G178" s="268">
        <v>0</v>
      </c>
      <c r="H178" s="268">
        <v>0</v>
      </c>
      <c r="I178" s="268">
        <v>0</v>
      </c>
      <c r="J178" s="268">
        <v>0</v>
      </c>
      <c r="K178" s="268">
        <v>0</v>
      </c>
      <c r="L178" s="268">
        <v>0</v>
      </c>
      <c r="M178" s="268">
        <v>0</v>
      </c>
      <c r="N178" s="268">
        <v>0</v>
      </c>
      <c r="O178" s="268"/>
      <c r="P178" s="268">
        <v>0</v>
      </c>
    </row>
    <row r="179" spans="1:16" ht="12.75">
      <c r="A179" s="247"/>
      <c r="B179" s="262" t="s">
        <v>283</v>
      </c>
      <c r="C179" s="263">
        <v>83931</v>
      </c>
      <c r="D179" s="263">
        <v>180474</v>
      </c>
      <c r="E179" s="263">
        <v>955457</v>
      </c>
      <c r="F179" s="263">
        <v>373193</v>
      </c>
      <c r="G179" s="263">
        <v>51296</v>
      </c>
      <c r="H179" s="263">
        <v>32025</v>
      </c>
      <c r="I179" s="263">
        <v>17550</v>
      </c>
      <c r="J179" s="263">
        <v>55500</v>
      </c>
      <c r="K179" s="263">
        <v>90</v>
      </c>
      <c r="L179" s="263">
        <v>388751</v>
      </c>
      <c r="M179" s="263">
        <v>32115</v>
      </c>
      <c r="N179" s="263">
        <v>1749516</v>
      </c>
      <c r="O179" s="263"/>
      <c r="P179" s="263">
        <v>1749516</v>
      </c>
    </row>
    <row r="180" spans="1:16" ht="12.75">
      <c r="A180" s="247"/>
      <c r="B180" s="264" t="s">
        <v>284</v>
      </c>
      <c r="C180" s="263">
        <v>69610</v>
      </c>
      <c r="D180" s="263">
        <v>151204</v>
      </c>
      <c r="E180" s="263">
        <v>797500</v>
      </c>
      <c r="F180" s="263">
        <v>312615</v>
      </c>
      <c r="G180" s="263">
        <v>42584</v>
      </c>
      <c r="H180" s="263">
        <v>31033</v>
      </c>
      <c r="I180" s="263">
        <v>14115</v>
      </c>
      <c r="J180" s="263">
        <v>45942</v>
      </c>
      <c r="K180" s="263">
        <v>90</v>
      </c>
      <c r="L180" s="263">
        <v>323455</v>
      </c>
      <c r="M180" s="263">
        <v>31123</v>
      </c>
      <c r="N180" s="263">
        <v>1464693</v>
      </c>
      <c r="O180" s="263"/>
      <c r="P180" s="263">
        <v>1464693</v>
      </c>
    </row>
    <row r="181" spans="1:16" ht="12.75">
      <c r="A181" s="247"/>
      <c r="B181" s="265" t="s">
        <v>285</v>
      </c>
      <c r="C181" s="263">
        <v>61305.47</v>
      </c>
      <c r="D181" s="263">
        <v>132832.55</v>
      </c>
      <c r="E181" s="263">
        <v>819500.55</v>
      </c>
      <c r="F181" s="263">
        <v>318479.16</v>
      </c>
      <c r="G181" s="263">
        <v>41446.67</v>
      </c>
      <c r="H181" s="263">
        <v>37013.08</v>
      </c>
      <c r="I181" s="263">
        <v>4577.64</v>
      </c>
      <c r="J181" s="263">
        <v>21857.12</v>
      </c>
      <c r="K181" s="263"/>
      <c r="L181" s="263">
        <v>262019.45</v>
      </c>
      <c r="M181" s="263">
        <v>37013.08</v>
      </c>
      <c r="N181" s="263">
        <v>1437012.24</v>
      </c>
      <c r="O181" s="263"/>
      <c r="P181" s="266">
        <v>1437012.24</v>
      </c>
    </row>
    <row r="182" spans="1:16" ht="12.75">
      <c r="A182" s="247"/>
      <c r="B182" s="265" t="s">
        <v>286</v>
      </c>
      <c r="C182" s="261">
        <v>73.0427</v>
      </c>
      <c r="D182" s="261">
        <v>73.602</v>
      </c>
      <c r="E182" s="261">
        <v>85.7705</v>
      </c>
      <c r="F182" s="261">
        <v>85.339</v>
      </c>
      <c r="G182" s="261">
        <v>80.799</v>
      </c>
      <c r="H182" s="261">
        <v>115.5756</v>
      </c>
      <c r="I182" s="261">
        <v>26.0834</v>
      </c>
      <c r="J182" s="261">
        <v>39.3822</v>
      </c>
      <c r="K182" s="261">
        <v>0</v>
      </c>
      <c r="L182" s="261">
        <v>67.4003</v>
      </c>
      <c r="M182" s="261">
        <v>115.2517</v>
      </c>
      <c r="N182" s="261">
        <v>82.1377</v>
      </c>
      <c r="O182" s="261"/>
      <c r="P182" s="261">
        <v>82.1377</v>
      </c>
    </row>
    <row r="183" spans="1:16" ht="12.75">
      <c r="A183" s="247"/>
      <c r="B183" s="267" t="s">
        <v>287</v>
      </c>
      <c r="C183" s="261">
        <v>88.0699</v>
      </c>
      <c r="D183" s="261">
        <v>87.8499</v>
      </c>
      <c r="E183" s="261">
        <v>102.7587</v>
      </c>
      <c r="F183" s="261">
        <v>101.8758</v>
      </c>
      <c r="G183" s="261">
        <v>97.3292</v>
      </c>
      <c r="H183" s="261">
        <v>119.2701</v>
      </c>
      <c r="I183" s="261">
        <v>32.431</v>
      </c>
      <c r="J183" s="261">
        <v>47.5755</v>
      </c>
      <c r="K183" s="261">
        <v>0</v>
      </c>
      <c r="L183" s="261">
        <v>81.0065</v>
      </c>
      <c r="M183" s="261">
        <v>118.9252</v>
      </c>
      <c r="N183" s="261">
        <v>98.1101</v>
      </c>
      <c r="O183" s="261"/>
      <c r="P183" s="261">
        <v>98.1101</v>
      </c>
    </row>
    <row r="184" spans="1:16" ht="12.75">
      <c r="A184" s="247"/>
      <c r="B184" s="260" t="s">
        <v>315</v>
      </c>
      <c r="C184" s="268">
        <v>0</v>
      </c>
      <c r="D184" s="268">
        <v>0</v>
      </c>
      <c r="E184" s="268">
        <v>0</v>
      </c>
      <c r="F184" s="268">
        <v>0</v>
      </c>
      <c r="G184" s="268">
        <v>0</v>
      </c>
      <c r="H184" s="268">
        <v>0</v>
      </c>
      <c r="I184" s="268">
        <v>0</v>
      </c>
      <c r="J184" s="268">
        <v>0</v>
      </c>
      <c r="K184" s="268">
        <v>0</v>
      </c>
      <c r="L184" s="268">
        <v>0</v>
      </c>
      <c r="M184" s="268">
        <v>0</v>
      </c>
      <c r="N184" s="268">
        <v>0</v>
      </c>
      <c r="O184" s="268"/>
      <c r="P184" s="268">
        <v>0</v>
      </c>
    </row>
    <row r="185" spans="1:16" ht="12.75">
      <c r="A185" s="247"/>
      <c r="B185" s="262" t="s">
        <v>283</v>
      </c>
      <c r="C185" s="263">
        <v>49134</v>
      </c>
      <c r="D185" s="263">
        <v>94399</v>
      </c>
      <c r="E185" s="263">
        <v>439865</v>
      </c>
      <c r="F185" s="263">
        <v>170972</v>
      </c>
      <c r="G185" s="263">
        <v>25424</v>
      </c>
      <c r="H185" s="263">
        <v>12580</v>
      </c>
      <c r="I185" s="263">
        <v>2881</v>
      </c>
      <c r="J185" s="263">
        <v>28500</v>
      </c>
      <c r="K185" s="263">
        <v>450</v>
      </c>
      <c r="L185" s="263">
        <v>200338</v>
      </c>
      <c r="M185" s="263">
        <v>13030</v>
      </c>
      <c r="N185" s="263">
        <v>824205</v>
      </c>
      <c r="O185" s="263"/>
      <c r="P185" s="263">
        <v>824205</v>
      </c>
    </row>
    <row r="186" spans="1:16" ht="12.75">
      <c r="A186" s="247"/>
      <c r="B186" s="264" t="s">
        <v>284</v>
      </c>
      <c r="C186" s="263">
        <v>35996</v>
      </c>
      <c r="D186" s="263">
        <v>81362</v>
      </c>
      <c r="E186" s="263">
        <v>359865</v>
      </c>
      <c r="F186" s="263">
        <v>143407</v>
      </c>
      <c r="G186" s="263">
        <v>20780</v>
      </c>
      <c r="H186" s="263">
        <v>7212</v>
      </c>
      <c r="I186" s="263">
        <v>2872</v>
      </c>
      <c r="J186" s="263">
        <v>23375</v>
      </c>
      <c r="K186" s="263">
        <v>375</v>
      </c>
      <c r="L186" s="263">
        <v>164385</v>
      </c>
      <c r="M186" s="263">
        <v>7587</v>
      </c>
      <c r="N186" s="263">
        <v>675244</v>
      </c>
      <c r="O186" s="263"/>
      <c r="P186" s="263">
        <v>675244</v>
      </c>
    </row>
    <row r="187" spans="1:16" ht="12.75">
      <c r="A187" s="247"/>
      <c r="B187" s="265" t="s">
        <v>285</v>
      </c>
      <c r="C187" s="263">
        <v>39467.5</v>
      </c>
      <c r="D187" s="263">
        <v>77720.17</v>
      </c>
      <c r="E187" s="263">
        <v>382329.35</v>
      </c>
      <c r="F187" s="263">
        <v>146038.25</v>
      </c>
      <c r="G187" s="263">
        <v>19772.44</v>
      </c>
      <c r="H187" s="263">
        <v>7585.33</v>
      </c>
      <c r="I187" s="263">
        <v>3781.27</v>
      </c>
      <c r="J187" s="263">
        <v>10322.5</v>
      </c>
      <c r="K187" s="263">
        <v>135.88</v>
      </c>
      <c r="L187" s="263">
        <v>151063.88</v>
      </c>
      <c r="M187" s="263">
        <v>7721.21</v>
      </c>
      <c r="N187" s="263">
        <v>687152.69</v>
      </c>
      <c r="O187" s="263"/>
      <c r="P187" s="266">
        <v>687152.69</v>
      </c>
    </row>
    <row r="188" spans="1:16" ht="12.75">
      <c r="A188" s="247"/>
      <c r="B188" s="265" t="s">
        <v>286</v>
      </c>
      <c r="C188" s="261">
        <v>80.3263</v>
      </c>
      <c r="D188" s="261">
        <v>82.3316</v>
      </c>
      <c r="E188" s="261">
        <v>86.9197</v>
      </c>
      <c r="F188" s="261">
        <v>85.4165</v>
      </c>
      <c r="G188" s="261">
        <v>77.7708</v>
      </c>
      <c r="H188" s="261">
        <v>60.2967</v>
      </c>
      <c r="I188" s="261">
        <v>131.2485</v>
      </c>
      <c r="J188" s="261">
        <v>36.2193</v>
      </c>
      <c r="K188" s="261">
        <v>30.1956</v>
      </c>
      <c r="L188" s="261">
        <v>75.4045</v>
      </c>
      <c r="M188" s="261">
        <v>59.2572</v>
      </c>
      <c r="N188" s="261">
        <v>83.3716</v>
      </c>
      <c r="O188" s="261"/>
      <c r="P188" s="261">
        <v>83.3716</v>
      </c>
    </row>
    <row r="189" spans="1:16" ht="12.75">
      <c r="A189" s="247"/>
      <c r="B189" s="267" t="s">
        <v>287</v>
      </c>
      <c r="C189" s="261">
        <v>109.6441</v>
      </c>
      <c r="D189" s="261">
        <v>95.5239</v>
      </c>
      <c r="E189" s="261">
        <v>106.2424</v>
      </c>
      <c r="F189" s="261">
        <v>101.8348</v>
      </c>
      <c r="G189" s="261">
        <v>95.1513</v>
      </c>
      <c r="H189" s="261">
        <v>105.1765</v>
      </c>
      <c r="I189" s="261">
        <v>131.6598</v>
      </c>
      <c r="J189" s="261">
        <v>44.1604</v>
      </c>
      <c r="K189" s="261">
        <v>36.2347</v>
      </c>
      <c r="L189" s="261">
        <v>91.8964</v>
      </c>
      <c r="M189" s="261">
        <v>101.7689</v>
      </c>
      <c r="N189" s="261">
        <v>101.7636</v>
      </c>
      <c r="O189" s="261"/>
      <c r="P189" s="261">
        <v>101.7636</v>
      </c>
    </row>
    <row r="190" spans="1:16" ht="12.75">
      <c r="A190" s="247"/>
      <c r="B190" s="260" t="s">
        <v>316</v>
      </c>
      <c r="C190" s="268">
        <v>0</v>
      </c>
      <c r="D190" s="268">
        <v>0</v>
      </c>
      <c r="E190" s="268">
        <v>0</v>
      </c>
      <c r="F190" s="268">
        <v>0</v>
      </c>
      <c r="G190" s="268">
        <v>0</v>
      </c>
      <c r="H190" s="268">
        <v>0</v>
      </c>
      <c r="I190" s="268">
        <v>0</v>
      </c>
      <c r="J190" s="268">
        <v>0</v>
      </c>
      <c r="K190" s="268">
        <v>0</v>
      </c>
      <c r="L190" s="268">
        <v>0</v>
      </c>
      <c r="M190" s="268">
        <v>0</v>
      </c>
      <c r="N190" s="268">
        <v>0</v>
      </c>
      <c r="O190" s="268"/>
      <c r="P190" s="268">
        <v>0</v>
      </c>
    </row>
    <row r="191" spans="1:16" ht="12.75">
      <c r="A191" s="247"/>
      <c r="B191" s="262" t="s">
        <v>283</v>
      </c>
      <c r="C191" s="263">
        <v>14368</v>
      </c>
      <c r="D191" s="263">
        <v>144656</v>
      </c>
      <c r="E191" s="263">
        <v>399016</v>
      </c>
      <c r="F191" s="263">
        <v>154211</v>
      </c>
      <c r="G191" s="263">
        <v>19956</v>
      </c>
      <c r="H191" s="263">
        <v>9030</v>
      </c>
      <c r="I191" s="263">
        <v>640</v>
      </c>
      <c r="J191" s="263">
        <v>26000</v>
      </c>
      <c r="K191" s="263"/>
      <c r="L191" s="263">
        <v>205620</v>
      </c>
      <c r="M191" s="263">
        <v>9030</v>
      </c>
      <c r="N191" s="263">
        <v>767877</v>
      </c>
      <c r="O191" s="263"/>
      <c r="P191" s="263">
        <v>767877</v>
      </c>
    </row>
    <row r="192" spans="1:16" ht="12.75">
      <c r="A192" s="247"/>
      <c r="B192" s="264" t="s">
        <v>284</v>
      </c>
      <c r="C192" s="263">
        <v>12524</v>
      </c>
      <c r="D192" s="263">
        <v>121145</v>
      </c>
      <c r="E192" s="263">
        <v>333232</v>
      </c>
      <c r="F192" s="263">
        <v>129206</v>
      </c>
      <c r="G192" s="263">
        <v>16634</v>
      </c>
      <c r="H192" s="263">
        <v>8658</v>
      </c>
      <c r="I192" s="263">
        <v>640</v>
      </c>
      <c r="J192" s="263">
        <v>21670</v>
      </c>
      <c r="K192" s="263"/>
      <c r="L192" s="263">
        <v>172613</v>
      </c>
      <c r="M192" s="263">
        <v>8658</v>
      </c>
      <c r="N192" s="263">
        <v>643709</v>
      </c>
      <c r="O192" s="263"/>
      <c r="P192" s="263">
        <v>643709</v>
      </c>
    </row>
    <row r="193" spans="1:16" ht="12.75">
      <c r="A193" s="247"/>
      <c r="B193" s="265" t="s">
        <v>285</v>
      </c>
      <c r="C193" s="263">
        <v>10741.56</v>
      </c>
      <c r="D193" s="263">
        <v>122933.17</v>
      </c>
      <c r="E193" s="263">
        <v>325790.6</v>
      </c>
      <c r="F193" s="263">
        <v>122744.92</v>
      </c>
      <c r="G193" s="263">
        <v>15444.42</v>
      </c>
      <c r="H193" s="263">
        <v>2603.63</v>
      </c>
      <c r="I193" s="263">
        <v>3449.09</v>
      </c>
      <c r="J193" s="263">
        <v>13206.47</v>
      </c>
      <c r="K193" s="263"/>
      <c r="L193" s="263">
        <v>165774.71</v>
      </c>
      <c r="M193" s="263">
        <v>2603.63</v>
      </c>
      <c r="N193" s="263">
        <v>616913.86</v>
      </c>
      <c r="O193" s="263"/>
      <c r="P193" s="266">
        <v>616913.86</v>
      </c>
    </row>
    <row r="194" spans="1:16" ht="12.75">
      <c r="A194" s="247"/>
      <c r="B194" s="265" t="s">
        <v>286</v>
      </c>
      <c r="C194" s="261">
        <v>74.7603</v>
      </c>
      <c r="D194" s="261">
        <v>84.9831</v>
      </c>
      <c r="E194" s="261">
        <v>81.6485</v>
      </c>
      <c r="F194" s="261">
        <v>79.5954</v>
      </c>
      <c r="G194" s="261">
        <v>77.3924</v>
      </c>
      <c r="H194" s="261">
        <v>28.8331</v>
      </c>
      <c r="I194" s="261">
        <v>538.9203</v>
      </c>
      <c r="J194" s="261">
        <v>50.7941</v>
      </c>
      <c r="K194" s="261">
        <v>0</v>
      </c>
      <c r="L194" s="261">
        <v>80.6219</v>
      </c>
      <c r="M194" s="261">
        <v>28.8331</v>
      </c>
      <c r="N194" s="261">
        <v>80.3402</v>
      </c>
      <c r="O194" s="261"/>
      <c r="P194" s="261">
        <v>80.3402</v>
      </c>
    </row>
    <row r="195" spans="1:16" ht="12.75">
      <c r="A195" s="247"/>
      <c r="B195" s="267" t="s">
        <v>287</v>
      </c>
      <c r="C195" s="261">
        <v>85.7678</v>
      </c>
      <c r="D195" s="261">
        <v>101.4761</v>
      </c>
      <c r="E195" s="261">
        <v>97.7669</v>
      </c>
      <c r="F195" s="261">
        <v>94.9994</v>
      </c>
      <c r="G195" s="261">
        <v>92.8485</v>
      </c>
      <c r="H195" s="261">
        <v>30.072</v>
      </c>
      <c r="I195" s="261">
        <v>538.9203</v>
      </c>
      <c r="J195" s="261">
        <v>60.9436</v>
      </c>
      <c r="K195" s="261">
        <v>0</v>
      </c>
      <c r="L195" s="261">
        <v>96.0384</v>
      </c>
      <c r="M195" s="261">
        <v>30.072</v>
      </c>
      <c r="N195" s="261">
        <v>95.8374</v>
      </c>
      <c r="O195" s="261"/>
      <c r="P195" s="261">
        <v>95.8374</v>
      </c>
    </row>
    <row r="196" spans="1:16" ht="12.75">
      <c r="A196" s="247"/>
      <c r="B196" s="260" t="s">
        <v>317</v>
      </c>
      <c r="C196" s="268">
        <v>0</v>
      </c>
      <c r="D196" s="268">
        <v>0</v>
      </c>
      <c r="E196" s="268">
        <v>0</v>
      </c>
      <c r="F196" s="268">
        <v>0</v>
      </c>
      <c r="G196" s="268">
        <v>0</v>
      </c>
      <c r="H196" s="268">
        <v>0</v>
      </c>
      <c r="I196" s="268">
        <v>0</v>
      </c>
      <c r="J196" s="268">
        <v>0</v>
      </c>
      <c r="K196" s="268">
        <v>0</v>
      </c>
      <c r="L196" s="268">
        <v>0</v>
      </c>
      <c r="M196" s="268">
        <v>0</v>
      </c>
      <c r="N196" s="268">
        <v>0</v>
      </c>
      <c r="O196" s="268"/>
      <c r="P196" s="268">
        <v>0</v>
      </c>
    </row>
    <row r="197" spans="1:16" ht="12.75">
      <c r="A197" s="247"/>
      <c r="B197" s="262" t="s">
        <v>283</v>
      </c>
      <c r="C197" s="263">
        <v>40894</v>
      </c>
      <c r="D197" s="263">
        <v>79235</v>
      </c>
      <c r="E197" s="263">
        <v>519676</v>
      </c>
      <c r="F197" s="263">
        <v>200126</v>
      </c>
      <c r="G197" s="263">
        <v>25812</v>
      </c>
      <c r="H197" s="263">
        <v>9839</v>
      </c>
      <c r="I197" s="263">
        <v>29666</v>
      </c>
      <c r="J197" s="263">
        <v>29500</v>
      </c>
      <c r="K197" s="263">
        <v>400</v>
      </c>
      <c r="L197" s="263">
        <v>205107</v>
      </c>
      <c r="M197" s="263">
        <v>10239</v>
      </c>
      <c r="N197" s="263">
        <v>935148</v>
      </c>
      <c r="O197" s="263"/>
      <c r="P197" s="263">
        <v>935148</v>
      </c>
    </row>
    <row r="198" spans="1:16" ht="12.75">
      <c r="A198" s="247"/>
      <c r="B198" s="264" t="s">
        <v>284</v>
      </c>
      <c r="C198" s="263">
        <v>30694</v>
      </c>
      <c r="D198" s="263">
        <v>64651</v>
      </c>
      <c r="E198" s="263">
        <v>431847</v>
      </c>
      <c r="F198" s="263">
        <v>156335</v>
      </c>
      <c r="G198" s="263">
        <v>20961</v>
      </c>
      <c r="H198" s="263">
        <v>9075</v>
      </c>
      <c r="I198" s="263">
        <v>19972</v>
      </c>
      <c r="J198" s="263">
        <v>19431</v>
      </c>
      <c r="K198" s="263">
        <v>332</v>
      </c>
      <c r="L198" s="263">
        <v>155709</v>
      </c>
      <c r="M198" s="263">
        <v>9407</v>
      </c>
      <c r="N198" s="263">
        <v>753298</v>
      </c>
      <c r="O198" s="263"/>
      <c r="P198" s="263">
        <v>753298</v>
      </c>
    </row>
    <row r="199" spans="1:16" ht="12.75">
      <c r="A199" s="247"/>
      <c r="B199" s="265" t="s">
        <v>285</v>
      </c>
      <c r="C199" s="263">
        <v>32964.53</v>
      </c>
      <c r="D199" s="263">
        <v>71022.42</v>
      </c>
      <c r="E199" s="263">
        <v>443345.3</v>
      </c>
      <c r="F199" s="263">
        <v>166097.07</v>
      </c>
      <c r="G199" s="263">
        <v>22600.6</v>
      </c>
      <c r="H199" s="263">
        <v>6729.14</v>
      </c>
      <c r="I199" s="263">
        <v>1700.43</v>
      </c>
      <c r="J199" s="263">
        <v>9426.06</v>
      </c>
      <c r="K199" s="263">
        <v>284.72</v>
      </c>
      <c r="L199" s="263">
        <v>137714.04</v>
      </c>
      <c r="M199" s="263">
        <v>7013.86</v>
      </c>
      <c r="N199" s="263">
        <v>754170.27</v>
      </c>
      <c r="O199" s="263"/>
      <c r="P199" s="266">
        <v>754170.27</v>
      </c>
    </row>
    <row r="200" spans="1:16" ht="12.75">
      <c r="A200" s="247"/>
      <c r="B200" s="265" t="s">
        <v>286</v>
      </c>
      <c r="C200" s="261">
        <v>80.6097</v>
      </c>
      <c r="D200" s="261">
        <v>89.6352</v>
      </c>
      <c r="E200" s="261">
        <v>85.3119</v>
      </c>
      <c r="F200" s="261">
        <v>82.9962</v>
      </c>
      <c r="G200" s="261">
        <v>87.5585</v>
      </c>
      <c r="H200" s="261">
        <v>68.3925</v>
      </c>
      <c r="I200" s="261">
        <v>5.7319</v>
      </c>
      <c r="J200" s="261">
        <v>31.9527</v>
      </c>
      <c r="K200" s="261">
        <v>71.18</v>
      </c>
      <c r="L200" s="261">
        <v>67.1425</v>
      </c>
      <c r="M200" s="261">
        <v>68.5014</v>
      </c>
      <c r="N200" s="261">
        <v>80.6472</v>
      </c>
      <c r="O200" s="261"/>
      <c r="P200" s="261">
        <v>80.6472</v>
      </c>
    </row>
    <row r="201" spans="1:16" ht="12.75">
      <c r="A201" s="247"/>
      <c r="B201" s="267" t="s">
        <v>287</v>
      </c>
      <c r="C201" s="261">
        <v>107.3973</v>
      </c>
      <c r="D201" s="261">
        <v>109.8551</v>
      </c>
      <c r="E201" s="261">
        <v>102.6626</v>
      </c>
      <c r="F201" s="261">
        <v>106.2443</v>
      </c>
      <c r="G201" s="261">
        <v>107.8221</v>
      </c>
      <c r="H201" s="261">
        <v>74.1503</v>
      </c>
      <c r="I201" s="261">
        <v>8.5141</v>
      </c>
      <c r="J201" s="261">
        <v>48.5104</v>
      </c>
      <c r="K201" s="261">
        <v>85.759</v>
      </c>
      <c r="L201" s="261">
        <v>88.4432</v>
      </c>
      <c r="M201" s="261">
        <v>74.56</v>
      </c>
      <c r="N201" s="261">
        <v>100.1158</v>
      </c>
      <c r="O201" s="261"/>
      <c r="P201" s="261">
        <v>100.1158</v>
      </c>
    </row>
    <row r="202" spans="1:16" ht="12.75">
      <c r="A202" s="247"/>
      <c r="B202" s="260" t="s">
        <v>318</v>
      </c>
      <c r="C202" s="268">
        <v>0</v>
      </c>
      <c r="D202" s="268">
        <v>0</v>
      </c>
      <c r="E202" s="268">
        <v>0</v>
      </c>
      <c r="F202" s="268">
        <v>0</v>
      </c>
      <c r="G202" s="268">
        <v>0</v>
      </c>
      <c r="H202" s="268">
        <v>0</v>
      </c>
      <c r="I202" s="268">
        <v>0</v>
      </c>
      <c r="J202" s="268">
        <v>0</v>
      </c>
      <c r="K202" s="268">
        <v>0</v>
      </c>
      <c r="L202" s="268">
        <v>0</v>
      </c>
      <c r="M202" s="268">
        <v>0</v>
      </c>
      <c r="N202" s="268">
        <v>0</v>
      </c>
      <c r="O202" s="268"/>
      <c r="P202" s="268">
        <v>0</v>
      </c>
    </row>
    <row r="203" spans="1:16" ht="12.75">
      <c r="A203" s="247"/>
      <c r="B203" s="262" t="s">
        <v>283</v>
      </c>
      <c r="C203" s="263">
        <v>133153</v>
      </c>
      <c r="D203" s="263">
        <v>290901</v>
      </c>
      <c r="E203" s="263">
        <v>1935781</v>
      </c>
      <c r="F203" s="263">
        <v>741125</v>
      </c>
      <c r="G203" s="263">
        <v>106472</v>
      </c>
      <c r="H203" s="263">
        <v>24920</v>
      </c>
      <c r="I203" s="263">
        <v>35015</v>
      </c>
      <c r="J203" s="263">
        <v>70827</v>
      </c>
      <c r="K203" s="263">
        <v>90</v>
      </c>
      <c r="L203" s="263">
        <v>636368</v>
      </c>
      <c r="M203" s="263">
        <v>25010</v>
      </c>
      <c r="N203" s="263">
        <v>3338284</v>
      </c>
      <c r="O203" s="263"/>
      <c r="P203" s="263">
        <v>3338284</v>
      </c>
    </row>
    <row r="204" spans="1:16" ht="12.75">
      <c r="A204" s="247"/>
      <c r="B204" s="264" t="s">
        <v>284</v>
      </c>
      <c r="C204" s="263">
        <v>101285</v>
      </c>
      <c r="D204" s="263">
        <v>236042</v>
      </c>
      <c r="E204" s="263">
        <v>1484070</v>
      </c>
      <c r="F204" s="263">
        <v>589980</v>
      </c>
      <c r="G204" s="263">
        <v>89200</v>
      </c>
      <c r="H204" s="263">
        <v>23018</v>
      </c>
      <c r="I204" s="263">
        <v>29525</v>
      </c>
      <c r="J204" s="263">
        <v>56380</v>
      </c>
      <c r="K204" s="263"/>
      <c r="L204" s="263">
        <v>512432</v>
      </c>
      <c r="M204" s="263">
        <v>23018</v>
      </c>
      <c r="N204" s="263">
        <v>2609500</v>
      </c>
      <c r="O204" s="263"/>
      <c r="P204" s="263">
        <v>2609500</v>
      </c>
    </row>
    <row r="205" spans="1:16" ht="12.75">
      <c r="A205" s="247"/>
      <c r="B205" s="265" t="s">
        <v>285</v>
      </c>
      <c r="C205" s="263">
        <v>91395.85</v>
      </c>
      <c r="D205" s="263">
        <v>253738.14</v>
      </c>
      <c r="E205" s="263">
        <v>1638166.62</v>
      </c>
      <c r="F205" s="263">
        <v>638098.96</v>
      </c>
      <c r="G205" s="263">
        <v>83332.44</v>
      </c>
      <c r="H205" s="263">
        <v>36357.43</v>
      </c>
      <c r="I205" s="263">
        <v>40745.39</v>
      </c>
      <c r="J205" s="263">
        <v>43607.49</v>
      </c>
      <c r="K205" s="263"/>
      <c r="L205" s="263">
        <v>512819.31</v>
      </c>
      <c r="M205" s="263">
        <v>36357.43</v>
      </c>
      <c r="N205" s="263">
        <v>2825442.32</v>
      </c>
      <c r="O205" s="263"/>
      <c r="P205" s="266">
        <v>2825442.32</v>
      </c>
    </row>
    <row r="206" spans="1:16" ht="12.75">
      <c r="A206" s="247"/>
      <c r="B206" s="265" t="s">
        <v>286</v>
      </c>
      <c r="C206" s="261">
        <v>68.6397</v>
      </c>
      <c r="D206" s="261">
        <v>87.2249</v>
      </c>
      <c r="E206" s="261">
        <v>84.6256</v>
      </c>
      <c r="F206" s="261">
        <v>86.0987</v>
      </c>
      <c r="G206" s="261">
        <v>78.267</v>
      </c>
      <c r="H206" s="261">
        <v>145.8966</v>
      </c>
      <c r="I206" s="261">
        <v>116.3655</v>
      </c>
      <c r="J206" s="261">
        <v>61.569</v>
      </c>
      <c r="K206" s="261">
        <v>0</v>
      </c>
      <c r="L206" s="261">
        <v>80.5853</v>
      </c>
      <c r="M206" s="261">
        <v>145.3716</v>
      </c>
      <c r="N206" s="261">
        <v>84.6376</v>
      </c>
      <c r="O206" s="261"/>
      <c r="P206" s="261">
        <v>84.6376</v>
      </c>
    </row>
    <row r="207" spans="1:16" ht="12.75">
      <c r="A207" s="247"/>
      <c r="B207" s="267" t="s">
        <v>287</v>
      </c>
      <c r="C207" s="261">
        <v>90.2363</v>
      </c>
      <c r="D207" s="261">
        <v>107.497</v>
      </c>
      <c r="E207" s="261">
        <v>110.3834</v>
      </c>
      <c r="F207" s="261">
        <v>108.156</v>
      </c>
      <c r="G207" s="261">
        <v>93.422</v>
      </c>
      <c r="H207" s="261">
        <v>157.9522</v>
      </c>
      <c r="I207" s="261">
        <v>138.003</v>
      </c>
      <c r="J207" s="261">
        <v>77.3457</v>
      </c>
      <c r="K207" s="261">
        <v>0</v>
      </c>
      <c r="L207" s="261">
        <v>100.0756</v>
      </c>
      <c r="M207" s="261">
        <v>157.9522</v>
      </c>
      <c r="N207" s="261">
        <v>108.2752</v>
      </c>
      <c r="O207" s="261"/>
      <c r="P207" s="261">
        <v>108.2752</v>
      </c>
    </row>
    <row r="208" spans="1:16" ht="12.75">
      <c r="A208" s="247"/>
      <c r="B208" s="260" t="s">
        <v>319</v>
      </c>
      <c r="C208" s="268">
        <v>0</v>
      </c>
      <c r="D208" s="268">
        <v>0</v>
      </c>
      <c r="E208" s="268">
        <v>0</v>
      </c>
      <c r="F208" s="268">
        <v>0</v>
      </c>
      <c r="G208" s="268">
        <v>0</v>
      </c>
      <c r="H208" s="268">
        <v>0</v>
      </c>
      <c r="I208" s="268">
        <v>0</v>
      </c>
      <c r="J208" s="268">
        <v>0</v>
      </c>
      <c r="K208" s="268">
        <v>0</v>
      </c>
      <c r="L208" s="268">
        <v>0</v>
      </c>
      <c r="M208" s="268">
        <v>0</v>
      </c>
      <c r="N208" s="268">
        <v>0</v>
      </c>
      <c r="O208" s="268"/>
      <c r="P208" s="268">
        <v>0</v>
      </c>
    </row>
    <row r="209" spans="1:16" ht="12.75">
      <c r="A209" s="247"/>
      <c r="B209" s="262" t="s">
        <v>283</v>
      </c>
      <c r="C209" s="263">
        <v>19552</v>
      </c>
      <c r="D209" s="263">
        <v>259069</v>
      </c>
      <c r="E209" s="263">
        <v>702245</v>
      </c>
      <c r="F209" s="263">
        <v>272157</v>
      </c>
      <c r="G209" s="263">
        <v>33074</v>
      </c>
      <c r="H209" s="263">
        <v>17924</v>
      </c>
      <c r="I209" s="263">
        <v>11693</v>
      </c>
      <c r="J209" s="263">
        <v>66000</v>
      </c>
      <c r="K209" s="263"/>
      <c r="L209" s="263">
        <v>389388</v>
      </c>
      <c r="M209" s="263">
        <v>17924</v>
      </c>
      <c r="N209" s="263">
        <v>1381714</v>
      </c>
      <c r="O209" s="263"/>
      <c r="P209" s="263">
        <v>1381714</v>
      </c>
    </row>
    <row r="210" spans="1:16" ht="12.75">
      <c r="A210" s="247"/>
      <c r="B210" s="264" t="s">
        <v>284</v>
      </c>
      <c r="C210" s="263">
        <v>15992</v>
      </c>
      <c r="D210" s="263">
        <v>216095</v>
      </c>
      <c r="E210" s="263">
        <v>583381</v>
      </c>
      <c r="F210" s="263">
        <v>226372</v>
      </c>
      <c r="G210" s="263">
        <v>27560</v>
      </c>
      <c r="H210" s="263">
        <v>17210</v>
      </c>
      <c r="I210" s="263">
        <v>11693</v>
      </c>
      <c r="J210" s="263">
        <v>55454</v>
      </c>
      <c r="K210" s="263"/>
      <c r="L210" s="263">
        <v>326794</v>
      </c>
      <c r="M210" s="263">
        <v>17210</v>
      </c>
      <c r="N210" s="263">
        <v>1153757</v>
      </c>
      <c r="O210" s="263"/>
      <c r="P210" s="263">
        <v>1153757</v>
      </c>
    </row>
    <row r="211" spans="1:16" ht="12.75">
      <c r="A211" s="247"/>
      <c r="B211" s="265" t="s">
        <v>285</v>
      </c>
      <c r="C211" s="263">
        <v>13757.68</v>
      </c>
      <c r="D211" s="263">
        <v>215062.19</v>
      </c>
      <c r="E211" s="263">
        <v>603696.44</v>
      </c>
      <c r="F211" s="263">
        <v>229756.74</v>
      </c>
      <c r="G211" s="263">
        <v>29968.13</v>
      </c>
      <c r="H211" s="263">
        <v>9569.16</v>
      </c>
      <c r="I211" s="263">
        <v>5563.65</v>
      </c>
      <c r="J211" s="263">
        <v>41792.49</v>
      </c>
      <c r="K211" s="263"/>
      <c r="L211" s="263">
        <v>306144.14</v>
      </c>
      <c r="M211" s="263">
        <v>9569.16</v>
      </c>
      <c r="N211" s="263">
        <v>1149166.48</v>
      </c>
      <c r="O211" s="263"/>
      <c r="P211" s="266">
        <v>1149166.48</v>
      </c>
    </row>
    <row r="212" spans="1:16" ht="12.75">
      <c r="A212" s="247"/>
      <c r="B212" s="265" t="s">
        <v>286</v>
      </c>
      <c r="C212" s="261">
        <v>70.3646</v>
      </c>
      <c r="D212" s="261">
        <v>83.0135</v>
      </c>
      <c r="E212" s="261">
        <v>85.9666</v>
      </c>
      <c r="F212" s="261">
        <v>84.4207</v>
      </c>
      <c r="G212" s="261">
        <v>90.6093</v>
      </c>
      <c r="H212" s="261">
        <v>53.3874</v>
      </c>
      <c r="I212" s="261">
        <v>47.581</v>
      </c>
      <c r="J212" s="261">
        <v>63.322</v>
      </c>
      <c r="K212" s="261">
        <v>0</v>
      </c>
      <c r="L212" s="261">
        <v>78.6219</v>
      </c>
      <c r="M212" s="261">
        <v>53.3874</v>
      </c>
      <c r="N212" s="261">
        <v>83.1696</v>
      </c>
      <c r="O212" s="261"/>
      <c r="P212" s="261">
        <v>83.1696</v>
      </c>
    </row>
    <row r="213" spans="1:16" ht="12.75">
      <c r="A213" s="247"/>
      <c r="B213" s="267" t="s">
        <v>287</v>
      </c>
      <c r="C213" s="261">
        <v>86.0285</v>
      </c>
      <c r="D213" s="261">
        <v>99.5221</v>
      </c>
      <c r="E213" s="261">
        <v>103.4824</v>
      </c>
      <c r="F213" s="261">
        <v>101.4952</v>
      </c>
      <c r="G213" s="261">
        <v>108.7378</v>
      </c>
      <c r="H213" s="261">
        <v>55.6023</v>
      </c>
      <c r="I213" s="261">
        <v>47.581</v>
      </c>
      <c r="J213" s="261">
        <v>75.3642</v>
      </c>
      <c r="K213" s="261">
        <v>0</v>
      </c>
      <c r="L213" s="261">
        <v>93.6811</v>
      </c>
      <c r="M213" s="261">
        <v>55.6023</v>
      </c>
      <c r="N213" s="261">
        <v>99.6021</v>
      </c>
      <c r="O213" s="261"/>
      <c r="P213" s="261">
        <v>99.6021</v>
      </c>
    </row>
    <row r="214" spans="1:16" ht="12.75">
      <c r="A214" s="247"/>
      <c r="B214" s="260" t="s">
        <v>320</v>
      </c>
      <c r="C214" s="268">
        <v>0</v>
      </c>
      <c r="D214" s="268">
        <v>0</v>
      </c>
      <c r="E214" s="268">
        <v>0</v>
      </c>
      <c r="F214" s="268">
        <v>0</v>
      </c>
      <c r="G214" s="268">
        <v>0</v>
      </c>
      <c r="H214" s="268">
        <v>0</v>
      </c>
      <c r="I214" s="268">
        <v>0</v>
      </c>
      <c r="J214" s="268">
        <v>0</v>
      </c>
      <c r="K214" s="268">
        <v>0</v>
      </c>
      <c r="L214" s="268">
        <v>0</v>
      </c>
      <c r="M214" s="268">
        <v>0</v>
      </c>
      <c r="N214" s="268">
        <v>0</v>
      </c>
      <c r="O214" s="268"/>
      <c r="P214" s="268">
        <v>0</v>
      </c>
    </row>
    <row r="215" spans="1:16" ht="12.75">
      <c r="A215" s="247"/>
      <c r="B215" s="262" t="s">
        <v>283</v>
      </c>
      <c r="C215" s="263">
        <v>52412</v>
      </c>
      <c r="D215" s="263">
        <v>107185</v>
      </c>
      <c r="E215" s="263">
        <v>558796</v>
      </c>
      <c r="F215" s="263">
        <v>221796</v>
      </c>
      <c r="G215" s="263">
        <v>13679</v>
      </c>
      <c r="H215" s="263">
        <v>28128</v>
      </c>
      <c r="I215" s="263">
        <v>9480</v>
      </c>
      <c r="J215" s="263">
        <v>17441</v>
      </c>
      <c r="K215" s="263">
        <v>90</v>
      </c>
      <c r="L215" s="263">
        <v>200197</v>
      </c>
      <c r="M215" s="263">
        <v>28218</v>
      </c>
      <c r="N215" s="263">
        <v>1009007</v>
      </c>
      <c r="O215" s="263"/>
      <c r="P215" s="263">
        <v>1009007</v>
      </c>
    </row>
    <row r="216" spans="1:16" ht="12.75">
      <c r="A216" s="247"/>
      <c r="B216" s="264" t="s">
        <v>284</v>
      </c>
      <c r="C216" s="263">
        <v>47653</v>
      </c>
      <c r="D216" s="263">
        <v>90571</v>
      </c>
      <c r="E216" s="263">
        <v>476033</v>
      </c>
      <c r="F216" s="263">
        <v>186377</v>
      </c>
      <c r="G216" s="263">
        <v>12519</v>
      </c>
      <c r="H216" s="263">
        <v>27528</v>
      </c>
      <c r="I216" s="263">
        <v>8380</v>
      </c>
      <c r="J216" s="263">
        <v>14441</v>
      </c>
      <c r="K216" s="263">
        <v>76</v>
      </c>
      <c r="L216" s="263">
        <v>173564</v>
      </c>
      <c r="M216" s="263">
        <v>27604</v>
      </c>
      <c r="N216" s="263">
        <v>863578</v>
      </c>
      <c r="O216" s="263"/>
      <c r="P216" s="263">
        <v>863578</v>
      </c>
    </row>
    <row r="217" spans="1:16" ht="12.75">
      <c r="A217" s="247"/>
      <c r="B217" s="265" t="s">
        <v>285</v>
      </c>
      <c r="C217" s="263">
        <v>32669.99</v>
      </c>
      <c r="D217" s="263">
        <v>76646.4</v>
      </c>
      <c r="E217" s="263">
        <v>488380.23</v>
      </c>
      <c r="F217" s="263">
        <v>188392.7</v>
      </c>
      <c r="G217" s="263">
        <v>23894.7</v>
      </c>
      <c r="H217" s="263">
        <v>15266.1</v>
      </c>
      <c r="I217" s="263">
        <v>5709.67</v>
      </c>
      <c r="J217" s="263">
        <v>4943.69</v>
      </c>
      <c r="K217" s="263"/>
      <c r="L217" s="263">
        <v>143864.45</v>
      </c>
      <c r="M217" s="263">
        <v>15266.1</v>
      </c>
      <c r="N217" s="263">
        <v>835903.48</v>
      </c>
      <c r="O217" s="263"/>
      <c r="P217" s="266">
        <v>835903.48</v>
      </c>
    </row>
    <row r="218" spans="1:16" ht="12.75">
      <c r="A218" s="247"/>
      <c r="B218" s="265" t="s">
        <v>286</v>
      </c>
      <c r="C218" s="261">
        <v>62.333</v>
      </c>
      <c r="D218" s="261">
        <v>71.5085</v>
      </c>
      <c r="E218" s="261">
        <v>87.3987</v>
      </c>
      <c r="F218" s="261">
        <v>84.9396</v>
      </c>
      <c r="G218" s="261">
        <v>174.6816</v>
      </c>
      <c r="H218" s="261">
        <v>54.2737</v>
      </c>
      <c r="I218" s="261">
        <v>60.2286</v>
      </c>
      <c r="J218" s="261">
        <v>28.3452</v>
      </c>
      <c r="K218" s="261">
        <v>0</v>
      </c>
      <c r="L218" s="261">
        <v>71.8614</v>
      </c>
      <c r="M218" s="261">
        <v>54.1006</v>
      </c>
      <c r="N218" s="261">
        <v>82.8442</v>
      </c>
      <c r="O218" s="261"/>
      <c r="P218" s="261">
        <v>82.8442</v>
      </c>
    </row>
    <row r="219" spans="1:16" ht="12.75">
      <c r="A219" s="247"/>
      <c r="B219" s="267" t="s">
        <v>287</v>
      </c>
      <c r="C219" s="261">
        <v>68.5581</v>
      </c>
      <c r="D219" s="261">
        <v>84.6258</v>
      </c>
      <c r="E219" s="261">
        <v>102.5938</v>
      </c>
      <c r="F219" s="261">
        <v>101.0815</v>
      </c>
      <c r="G219" s="261">
        <v>190.8675</v>
      </c>
      <c r="H219" s="261">
        <v>55.4566</v>
      </c>
      <c r="I219" s="261">
        <v>68.1345</v>
      </c>
      <c r="J219" s="261">
        <v>34.2337</v>
      </c>
      <c r="K219" s="261">
        <v>0</v>
      </c>
      <c r="L219" s="261">
        <v>82.8884</v>
      </c>
      <c r="M219" s="261">
        <v>55.3039</v>
      </c>
      <c r="N219" s="261">
        <v>96.7954</v>
      </c>
      <c r="O219" s="261"/>
      <c r="P219" s="261">
        <v>96.7954</v>
      </c>
    </row>
    <row r="220" spans="1:16" ht="12.75">
      <c r="A220" s="247"/>
      <c r="B220" s="260" t="s">
        <v>321</v>
      </c>
      <c r="C220" s="268">
        <v>0</v>
      </c>
      <c r="D220" s="268">
        <v>0</v>
      </c>
      <c r="E220" s="268">
        <v>0</v>
      </c>
      <c r="F220" s="268">
        <v>0</v>
      </c>
      <c r="G220" s="268">
        <v>0</v>
      </c>
      <c r="H220" s="268">
        <v>0</v>
      </c>
      <c r="I220" s="268">
        <v>0</v>
      </c>
      <c r="J220" s="268">
        <v>0</v>
      </c>
      <c r="K220" s="268">
        <v>0</v>
      </c>
      <c r="L220" s="268">
        <v>0</v>
      </c>
      <c r="M220" s="268">
        <v>0</v>
      </c>
      <c r="N220" s="268">
        <v>0</v>
      </c>
      <c r="O220" s="268"/>
      <c r="P220" s="268">
        <v>0</v>
      </c>
    </row>
    <row r="221" spans="1:16" ht="12.75">
      <c r="A221" s="247"/>
      <c r="B221" s="262" t="s">
        <v>283</v>
      </c>
      <c r="C221" s="263">
        <v>51300</v>
      </c>
      <c r="D221" s="263">
        <v>126205</v>
      </c>
      <c r="E221" s="263">
        <v>862815</v>
      </c>
      <c r="F221" s="263">
        <v>334446</v>
      </c>
      <c r="G221" s="263">
        <v>48949</v>
      </c>
      <c r="H221" s="263">
        <v>22256</v>
      </c>
      <c r="I221" s="263">
        <v>6400</v>
      </c>
      <c r="J221" s="263">
        <v>60020</v>
      </c>
      <c r="K221" s="263">
        <v>400</v>
      </c>
      <c r="L221" s="263">
        <v>292874</v>
      </c>
      <c r="M221" s="263">
        <v>22656</v>
      </c>
      <c r="N221" s="263">
        <v>1512791</v>
      </c>
      <c r="O221" s="263"/>
      <c r="P221" s="263">
        <v>1512791</v>
      </c>
    </row>
    <row r="222" spans="1:16" ht="12.75">
      <c r="A222" s="247"/>
      <c r="B222" s="264" t="s">
        <v>284</v>
      </c>
      <c r="C222" s="263">
        <v>42265</v>
      </c>
      <c r="D222" s="263">
        <v>105501</v>
      </c>
      <c r="E222" s="263">
        <v>717388</v>
      </c>
      <c r="F222" s="263">
        <v>279862</v>
      </c>
      <c r="G222" s="263">
        <v>40369</v>
      </c>
      <c r="H222" s="263">
        <v>21290</v>
      </c>
      <c r="I222" s="263">
        <v>5313</v>
      </c>
      <c r="J222" s="263">
        <v>49746</v>
      </c>
      <c r="K222" s="263">
        <v>328</v>
      </c>
      <c r="L222" s="263">
        <v>243194</v>
      </c>
      <c r="M222" s="263">
        <v>21618</v>
      </c>
      <c r="N222" s="263">
        <v>1262062</v>
      </c>
      <c r="O222" s="263"/>
      <c r="P222" s="263">
        <v>1262062</v>
      </c>
    </row>
    <row r="223" spans="1:16" ht="12.75">
      <c r="A223" s="247"/>
      <c r="B223" s="265" t="s">
        <v>285</v>
      </c>
      <c r="C223" s="263">
        <v>51986.31</v>
      </c>
      <c r="D223" s="263">
        <v>111241.86</v>
      </c>
      <c r="E223" s="263">
        <v>757200.33</v>
      </c>
      <c r="F223" s="263">
        <v>291403.45</v>
      </c>
      <c r="G223" s="263">
        <v>36963.33</v>
      </c>
      <c r="H223" s="263">
        <v>22041.82</v>
      </c>
      <c r="I223" s="263">
        <v>2770.28</v>
      </c>
      <c r="J223" s="263">
        <v>19705.96</v>
      </c>
      <c r="K223" s="263">
        <v>266.76</v>
      </c>
      <c r="L223" s="263">
        <v>222667.74</v>
      </c>
      <c r="M223" s="263">
        <v>22308.58</v>
      </c>
      <c r="N223" s="263">
        <v>1293580.1</v>
      </c>
      <c r="O223" s="263"/>
      <c r="P223" s="266">
        <v>1293580.1</v>
      </c>
    </row>
    <row r="224" spans="1:16" ht="12.75">
      <c r="A224" s="247"/>
      <c r="B224" s="265" t="s">
        <v>286</v>
      </c>
      <c r="C224" s="261">
        <v>101.3378</v>
      </c>
      <c r="D224" s="261">
        <v>88.1438</v>
      </c>
      <c r="E224" s="261">
        <v>87.7593</v>
      </c>
      <c r="F224" s="261">
        <v>87.1302</v>
      </c>
      <c r="G224" s="261">
        <v>75.514</v>
      </c>
      <c r="H224" s="261">
        <v>99.0377</v>
      </c>
      <c r="I224" s="261">
        <v>43.2856</v>
      </c>
      <c r="J224" s="261">
        <v>32.8323</v>
      </c>
      <c r="K224" s="261">
        <v>66.69</v>
      </c>
      <c r="L224" s="261">
        <v>76.0285</v>
      </c>
      <c r="M224" s="261">
        <v>98.4665</v>
      </c>
      <c r="N224" s="261">
        <v>85.5095</v>
      </c>
      <c r="O224" s="261"/>
      <c r="P224" s="261">
        <v>85.5095</v>
      </c>
    </row>
    <row r="225" spans="1:16" ht="12.75">
      <c r="A225" s="247"/>
      <c r="B225" s="267" t="s">
        <v>287</v>
      </c>
      <c r="C225" s="261">
        <v>123.0009</v>
      </c>
      <c r="D225" s="261">
        <v>105.4415</v>
      </c>
      <c r="E225" s="261">
        <v>105.5496</v>
      </c>
      <c r="F225" s="261">
        <v>104.124</v>
      </c>
      <c r="G225" s="261">
        <v>91.5637</v>
      </c>
      <c r="H225" s="261">
        <v>103.5313</v>
      </c>
      <c r="I225" s="261">
        <v>52.1415</v>
      </c>
      <c r="J225" s="261">
        <v>39.6132</v>
      </c>
      <c r="K225" s="261">
        <v>81.3293</v>
      </c>
      <c r="L225" s="261">
        <v>91.5597</v>
      </c>
      <c r="M225" s="261">
        <v>103.1945</v>
      </c>
      <c r="N225" s="261">
        <v>102.4973</v>
      </c>
      <c r="O225" s="261"/>
      <c r="P225" s="261">
        <v>102.4973</v>
      </c>
    </row>
    <row r="226" spans="1:16" ht="12.75">
      <c r="A226" s="247"/>
      <c r="B226" s="260" t="s">
        <v>322</v>
      </c>
      <c r="C226" s="268">
        <v>0</v>
      </c>
      <c r="D226" s="268">
        <v>0</v>
      </c>
      <c r="E226" s="268">
        <v>0</v>
      </c>
      <c r="F226" s="268">
        <v>0</v>
      </c>
      <c r="G226" s="268">
        <v>0</v>
      </c>
      <c r="H226" s="268">
        <v>0</v>
      </c>
      <c r="I226" s="268">
        <v>0</v>
      </c>
      <c r="J226" s="268">
        <v>0</v>
      </c>
      <c r="K226" s="268">
        <v>0</v>
      </c>
      <c r="L226" s="268">
        <v>0</v>
      </c>
      <c r="M226" s="268">
        <v>0</v>
      </c>
      <c r="N226" s="268">
        <v>0</v>
      </c>
      <c r="O226" s="268"/>
      <c r="P226" s="268">
        <v>0</v>
      </c>
    </row>
    <row r="227" spans="1:16" ht="12.75">
      <c r="A227" s="247"/>
      <c r="B227" s="262" t="s">
        <v>283</v>
      </c>
      <c r="C227" s="263">
        <v>45358</v>
      </c>
      <c r="D227" s="263">
        <v>93772</v>
      </c>
      <c r="E227" s="263">
        <v>590919</v>
      </c>
      <c r="F227" s="263">
        <v>239917</v>
      </c>
      <c r="G227" s="263">
        <v>30635</v>
      </c>
      <c r="H227" s="263">
        <v>43865</v>
      </c>
      <c r="I227" s="263">
        <v>1803</v>
      </c>
      <c r="J227" s="263">
        <v>18000</v>
      </c>
      <c r="K227" s="263">
        <v>180</v>
      </c>
      <c r="L227" s="263">
        <v>189568</v>
      </c>
      <c r="M227" s="263">
        <v>44045</v>
      </c>
      <c r="N227" s="263">
        <v>1064449</v>
      </c>
      <c r="O227" s="263"/>
      <c r="P227" s="263">
        <v>1064449</v>
      </c>
    </row>
    <row r="228" spans="1:16" ht="12.75">
      <c r="A228" s="247"/>
      <c r="B228" s="264" t="s">
        <v>284</v>
      </c>
      <c r="C228" s="263">
        <v>37796</v>
      </c>
      <c r="D228" s="263">
        <v>78151</v>
      </c>
      <c r="E228" s="263">
        <v>492549</v>
      </c>
      <c r="F228" s="263">
        <v>199931</v>
      </c>
      <c r="G228" s="263">
        <v>25529</v>
      </c>
      <c r="H228" s="263">
        <v>43239</v>
      </c>
      <c r="I228" s="263">
        <v>1520</v>
      </c>
      <c r="J228" s="263">
        <v>15000</v>
      </c>
      <c r="K228" s="263">
        <v>150</v>
      </c>
      <c r="L228" s="263">
        <v>157996</v>
      </c>
      <c r="M228" s="263">
        <v>43389</v>
      </c>
      <c r="N228" s="263">
        <v>893865</v>
      </c>
      <c r="O228" s="263"/>
      <c r="P228" s="263">
        <v>893865</v>
      </c>
    </row>
    <row r="229" spans="1:16" ht="12.75">
      <c r="A229" s="247"/>
      <c r="B229" s="265" t="s">
        <v>285</v>
      </c>
      <c r="C229" s="263">
        <v>33174.57</v>
      </c>
      <c r="D229" s="263">
        <v>83205.93</v>
      </c>
      <c r="E229" s="263">
        <v>512330.08</v>
      </c>
      <c r="F229" s="263">
        <v>202257.07</v>
      </c>
      <c r="G229" s="263">
        <v>25170.91</v>
      </c>
      <c r="H229" s="263">
        <v>34098.88</v>
      </c>
      <c r="I229" s="263">
        <v>1979.21</v>
      </c>
      <c r="J229" s="263">
        <v>5703.6</v>
      </c>
      <c r="K229" s="263">
        <v>94.05</v>
      </c>
      <c r="L229" s="263">
        <v>149234.22</v>
      </c>
      <c r="M229" s="263">
        <v>34192.93</v>
      </c>
      <c r="N229" s="263">
        <v>898014.3</v>
      </c>
      <c r="O229" s="263"/>
      <c r="P229" s="266">
        <v>898014.3</v>
      </c>
    </row>
    <row r="230" spans="1:16" ht="12.75">
      <c r="A230" s="247"/>
      <c r="B230" s="265" t="s">
        <v>286</v>
      </c>
      <c r="C230" s="261">
        <v>73.1394</v>
      </c>
      <c r="D230" s="261">
        <v>88.7322</v>
      </c>
      <c r="E230" s="261">
        <v>86.7006</v>
      </c>
      <c r="F230" s="261">
        <v>84.3029</v>
      </c>
      <c r="G230" s="261">
        <v>82.1639</v>
      </c>
      <c r="H230" s="261">
        <v>77.736</v>
      </c>
      <c r="I230" s="261">
        <v>109.7732</v>
      </c>
      <c r="J230" s="261">
        <v>31.6867</v>
      </c>
      <c r="K230" s="261">
        <v>52.25</v>
      </c>
      <c r="L230" s="261">
        <v>78.7233</v>
      </c>
      <c r="M230" s="261">
        <v>77.6318</v>
      </c>
      <c r="N230" s="261">
        <v>84.3642</v>
      </c>
      <c r="O230" s="261"/>
      <c r="P230" s="261">
        <v>84.3642</v>
      </c>
    </row>
    <row r="231" spans="1:16" ht="12.75">
      <c r="A231" s="247"/>
      <c r="B231" s="267" t="s">
        <v>287</v>
      </c>
      <c r="C231" s="261">
        <v>87.7727</v>
      </c>
      <c r="D231" s="261">
        <v>106.4682</v>
      </c>
      <c r="E231" s="261">
        <v>104.0161</v>
      </c>
      <c r="F231" s="261">
        <v>101.1634</v>
      </c>
      <c r="G231" s="261">
        <v>98.5973</v>
      </c>
      <c r="H231" s="261">
        <v>78.8614</v>
      </c>
      <c r="I231" s="261">
        <v>130.2112</v>
      </c>
      <c r="J231" s="261">
        <v>38.024</v>
      </c>
      <c r="K231" s="261">
        <v>62.7</v>
      </c>
      <c r="L231" s="261">
        <v>94.4544</v>
      </c>
      <c r="M231" s="261">
        <v>78.8055</v>
      </c>
      <c r="N231" s="261">
        <v>100.4642</v>
      </c>
      <c r="O231" s="261"/>
      <c r="P231" s="261">
        <v>100.4642</v>
      </c>
    </row>
    <row r="232" spans="1:20" ht="12.75">
      <c r="A232" s="247"/>
      <c r="B232" s="272" t="s">
        <v>323</v>
      </c>
      <c r="C232" s="273">
        <v>0</v>
      </c>
      <c r="D232" s="273">
        <v>0</v>
      </c>
      <c r="E232" s="273">
        <v>0</v>
      </c>
      <c r="F232" s="273">
        <v>0</v>
      </c>
      <c r="G232" s="273">
        <v>0</v>
      </c>
      <c r="H232" s="273">
        <v>0</v>
      </c>
      <c r="I232" s="273">
        <v>0</v>
      </c>
      <c r="J232" s="273">
        <v>0</v>
      </c>
      <c r="K232" s="273">
        <v>0</v>
      </c>
      <c r="L232" s="273">
        <v>0</v>
      </c>
      <c r="M232" s="273">
        <v>0</v>
      </c>
      <c r="N232" s="273">
        <v>0</v>
      </c>
      <c r="O232" s="273"/>
      <c r="P232" s="273">
        <v>0</v>
      </c>
      <c r="Q232" s="274"/>
      <c r="R232" s="274"/>
      <c r="S232" s="274"/>
      <c r="T232" s="274"/>
    </row>
    <row r="233" spans="1:20" ht="12.75">
      <c r="A233" s="247"/>
      <c r="B233" s="262" t="s">
        <v>283</v>
      </c>
      <c r="C233" s="263">
        <v>2271598</v>
      </c>
      <c r="D233" s="263">
        <v>7069015</v>
      </c>
      <c r="E233" s="263">
        <v>33743095</v>
      </c>
      <c r="F233" s="263">
        <v>13114892</v>
      </c>
      <c r="G233" s="263">
        <v>1773609</v>
      </c>
      <c r="H233" s="263">
        <v>970518</v>
      </c>
      <c r="I233" s="263">
        <v>290148</v>
      </c>
      <c r="J233" s="263">
        <v>1673658</v>
      </c>
      <c r="K233" s="263">
        <v>11000</v>
      </c>
      <c r="L233" s="263">
        <v>13078028</v>
      </c>
      <c r="M233" s="263">
        <v>981518</v>
      </c>
      <c r="N233" s="263">
        <v>60917533</v>
      </c>
      <c r="O233" s="263"/>
      <c r="P233" s="263">
        <v>60917533</v>
      </c>
      <c r="Q233" s="274"/>
      <c r="R233" s="274"/>
      <c r="S233" s="274"/>
      <c r="T233" s="274"/>
    </row>
    <row r="234" spans="1:20" ht="13.5" customHeight="1">
      <c r="A234" s="247"/>
      <c r="B234" s="264" t="s">
        <v>284</v>
      </c>
      <c r="C234" s="263">
        <v>1851077</v>
      </c>
      <c r="D234" s="263">
        <v>6036767</v>
      </c>
      <c r="E234" s="263">
        <v>27904017</v>
      </c>
      <c r="F234" s="263">
        <v>10903369</v>
      </c>
      <c r="G234" s="263">
        <v>1472417</v>
      </c>
      <c r="H234" s="263">
        <v>867097</v>
      </c>
      <c r="I234" s="263">
        <v>246185</v>
      </c>
      <c r="J234" s="263">
        <v>1360353</v>
      </c>
      <c r="K234" s="263">
        <v>9000</v>
      </c>
      <c r="L234" s="263">
        <v>10966799</v>
      </c>
      <c r="M234" s="263">
        <v>876097</v>
      </c>
      <c r="N234" s="263">
        <v>50650282</v>
      </c>
      <c r="O234" s="263"/>
      <c r="P234" s="263">
        <v>50650282</v>
      </c>
      <c r="Q234" s="275"/>
      <c r="R234" s="275"/>
      <c r="S234" s="274"/>
      <c r="T234" s="274"/>
    </row>
    <row r="235" spans="1:20" ht="12.75">
      <c r="A235" s="247"/>
      <c r="B235" s="260" t="s">
        <v>285</v>
      </c>
      <c r="C235" s="266">
        <v>1774441.31</v>
      </c>
      <c r="D235" s="266">
        <v>6015398.08</v>
      </c>
      <c r="E235" s="266">
        <v>28662137.52</v>
      </c>
      <c r="F235" s="266">
        <v>10937524.01</v>
      </c>
      <c r="G235" s="266">
        <v>1450518.37</v>
      </c>
      <c r="H235" s="266">
        <v>734213.61</v>
      </c>
      <c r="I235" s="266">
        <v>201334.47</v>
      </c>
      <c r="J235" s="266">
        <v>537722.95</v>
      </c>
      <c r="K235" s="266">
        <v>7235.83</v>
      </c>
      <c r="L235" s="266">
        <v>9979415.18</v>
      </c>
      <c r="M235" s="266">
        <v>741449.44</v>
      </c>
      <c r="N235" s="266">
        <v>50320526.15</v>
      </c>
      <c r="O235" s="266"/>
      <c r="P235" s="266">
        <v>50320526.15</v>
      </c>
      <c r="Q235" s="276"/>
      <c r="R235" s="276"/>
      <c r="S235" s="274"/>
      <c r="T235" s="274"/>
    </row>
    <row r="236" spans="1:20" ht="12.75">
      <c r="A236" s="247"/>
      <c r="B236" s="265" t="s">
        <v>286</v>
      </c>
      <c r="C236" s="261">
        <v>78.1142</v>
      </c>
      <c r="D236" s="261">
        <v>85.0953</v>
      </c>
      <c r="E236" s="261">
        <v>84.9422</v>
      </c>
      <c r="F236" s="261">
        <v>83.3977</v>
      </c>
      <c r="G236" s="261">
        <v>81.7834</v>
      </c>
      <c r="H236" s="261">
        <v>75.6517</v>
      </c>
      <c r="I236" s="261">
        <v>69.3903</v>
      </c>
      <c r="J236" s="261">
        <v>32.1286</v>
      </c>
      <c r="K236" s="261">
        <v>65.7803</v>
      </c>
      <c r="L236" s="261">
        <v>76.3067</v>
      </c>
      <c r="M236" s="261">
        <v>75.5411</v>
      </c>
      <c r="N236" s="261">
        <v>82.6043</v>
      </c>
      <c r="O236" s="261"/>
      <c r="P236" s="277">
        <v>82.6043</v>
      </c>
      <c r="Q236" s="274"/>
      <c r="R236" s="275"/>
      <c r="S236" s="274"/>
      <c r="T236" s="274"/>
    </row>
    <row r="237" spans="1:20" ht="13.5" thickBot="1">
      <c r="A237" s="247"/>
      <c r="B237" s="269" t="s">
        <v>324</v>
      </c>
      <c r="C237" s="270">
        <v>95.8599</v>
      </c>
      <c r="D237" s="270">
        <v>99.646</v>
      </c>
      <c r="E237" s="270">
        <v>102.7169</v>
      </c>
      <c r="F237" s="270">
        <v>100.3133</v>
      </c>
      <c r="G237" s="270">
        <v>98.5127</v>
      </c>
      <c r="H237" s="270">
        <v>84.6749</v>
      </c>
      <c r="I237" s="270">
        <v>81.7818</v>
      </c>
      <c r="J237" s="270">
        <v>39.5282</v>
      </c>
      <c r="K237" s="270">
        <v>80.3981</v>
      </c>
      <c r="L237" s="270">
        <v>90.9966</v>
      </c>
      <c r="M237" s="270">
        <v>84.631</v>
      </c>
      <c r="N237" s="270">
        <v>99.349</v>
      </c>
      <c r="O237" s="270"/>
      <c r="P237" s="278">
        <v>99.349</v>
      </c>
      <c r="Q237" s="274"/>
      <c r="R237" s="275"/>
      <c r="S237" s="274"/>
      <c r="T237" s="274"/>
    </row>
    <row r="239" spans="12:16" ht="12.75">
      <c r="L239" s="280"/>
      <c r="P239" s="280"/>
    </row>
  </sheetData>
  <sheetProtection/>
  <printOptions horizontalCentered="1"/>
  <pageMargins left="0.1968503937007874" right="0.1968503937007874" top="0.52" bottom="0.1968503937007874" header="0.5118110236220472" footer="0.5118110236220472"/>
  <pageSetup fitToHeight="2" fitToWidth="1" horizontalDpi="300" verticalDpi="300" orientation="portrait" paperSize="9" scale="4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67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2" sqref="E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farkasova_k</dc:creator>
  <cp:keywords/>
  <dc:description/>
  <cp:lastModifiedBy>ján</cp:lastModifiedBy>
  <cp:lastPrinted>2012-11-28T12:26:50Z</cp:lastPrinted>
  <dcterms:created xsi:type="dcterms:W3CDTF">2012-10-10T06:22:52Z</dcterms:created>
  <dcterms:modified xsi:type="dcterms:W3CDTF">2012-12-20T12:51:18Z</dcterms:modified>
  <cp:category/>
  <cp:version/>
  <cp:contentType/>
  <cp:contentStatus/>
</cp:coreProperties>
</file>