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19620" windowHeight="10452" tabRatio="916"/>
  </bookViews>
  <sheets>
    <sheet name="počet vyplácaných dôchodkov" sheetId="1" r:id="rId1"/>
    <sheet name="počet dôchodcov" sheetId="7" r:id="rId2"/>
    <sheet name="priemerná výška dôchodkov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N10" i="1"/>
  <c r="P10" i="1" s="1"/>
  <c r="N8" i="1"/>
  <c r="P8" i="1" s="1"/>
  <c r="N7" i="1"/>
  <c r="P7" i="1" s="1"/>
  <c r="L8" i="7" l="1"/>
  <c r="L10" i="7"/>
  <c r="E14" i="5"/>
  <c r="K8" i="3" l="1"/>
  <c r="K7" i="3"/>
  <c r="D14" i="5" l="1"/>
  <c r="C14" i="5" l="1"/>
  <c r="L7" i="7" l="1"/>
</calcChain>
</file>

<file path=xl/sharedStrings.xml><?xml version="1.0" encoding="utf-8"?>
<sst xmlns="http://schemas.openxmlformats.org/spreadsheetml/2006/main" count="99" uniqueCount="41">
  <si>
    <t>dôchodky hradené štátom</t>
  </si>
  <si>
    <t>január</t>
  </si>
  <si>
    <t>do 70%</t>
  </si>
  <si>
    <t>nad 70%</t>
  </si>
  <si>
    <t>spolu</t>
  </si>
  <si>
    <t>invalidný z mladosti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</si>
  <si>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</si>
  <si>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</si>
  <si>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</si>
  <si>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</si>
  <si>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</si>
  <si>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</si>
  <si>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</si>
  <si>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</si>
  <si>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</si>
  <si>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</si>
  <si>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</si>
  <si>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</si>
  <si>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</si>
  <si>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</si>
  <si>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</si>
  <si>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</si>
  <si>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</si>
  <si>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</si>
  <si>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</si>
  <si>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Sociálna poisťovňa</t>
  </si>
  <si>
    <t>starobný dôchodok (vr. rodičovského dôchodku)</t>
  </si>
  <si>
    <t xml:space="preserve"> z toho rodičovský dôchodok  </t>
  </si>
  <si>
    <t>13. dôchodok</t>
  </si>
  <si>
    <t>Počet vyplácaných dôchodkov podľa druhu dôchodku v roku 2026</t>
  </si>
  <si>
    <t>rok 2026</t>
  </si>
  <si>
    <t>Počet dôchodcov v SR v roku 2026</t>
  </si>
  <si>
    <t>Počet novopriznaných dôchodkov podľa druhu dôchodku v roku 2026</t>
  </si>
  <si>
    <t>Výdavky na dôchodkové dávky podľa druhu dôchodku v roku 2026 v tis. eurách</t>
  </si>
  <si>
    <t>február</t>
  </si>
  <si>
    <t>január a február</t>
  </si>
  <si>
    <t>marec</t>
  </si>
  <si>
    <t>Priemerná výška vyplácaných sólo dôchodkov podľa druhu dôchodku v roku 2026 (v eurách)</t>
  </si>
  <si>
    <t>január až marec</t>
  </si>
  <si>
    <t>apríl</t>
  </si>
  <si>
    <t>január až apríl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</si>
</sst>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3" fillId="0" borderId="17" xfId="0" applyNumberFormat="1" applyFont="1" applyFill="1" applyBorder="1"/>
    <xf numFmtId="0" fontId="14" fillId="0" borderId="17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6" fillId="0" borderId="17" xfId="0" applyNumberFormat="1" applyFont="1" applyFill="1" applyBorder="1"/>
    <xf numFmtId="3" fontId="6" fillId="0" borderId="17" xfId="0" applyNumberFormat="1" applyFont="1" applyFill="1" applyBorder="1"/>
    <xf numFmtId="0" fontId="9" fillId="0" borderId="16" xfId="0" applyFont="1" applyFill="1" applyBorder="1"/>
    <xf numFmtId="0" fontId="4" fillId="0" borderId="22" xfId="0" applyFont="1" applyBorder="1" applyAlignment="1">
      <alignment horizontal="center" wrapText="1"/>
    </xf>
    <xf numFmtId="3" fontId="4" fillId="0" borderId="23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2" borderId="22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3" fontId="4" fillId="0" borderId="7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3" fontId="4" fillId="0" borderId="17" xfId="0" applyNumberFormat="1" applyFont="1" applyFill="1" applyBorder="1"/>
    <xf numFmtId="3" fontId="14" fillId="0" borderId="17" xfId="0" applyNumberFormat="1" applyFont="1" applyFill="1" applyBorder="1"/>
    <xf numFmtId="3" fontId="7" fillId="2" borderId="11" xfId="0" applyNumberFormat="1" applyFont="1" applyFill="1" applyBorder="1"/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11" fillId="0" borderId="0" xfId="0" applyFont="1"/>
    <xf numFmtId="0" fontId="4" fillId="0" borderId="19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27" xfId="0" applyFont="1" applyBorder="1" applyAlignment="1">
      <alignment horizont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15" xfId="0" applyNumberFormat="1" applyFont="1" applyBorder="1"/>
    <xf numFmtId="3" fontId="11" fillId="0" borderId="31" xfId="0" applyNumberFormat="1" applyFont="1" applyBorder="1"/>
    <xf numFmtId="3" fontId="11" fillId="0" borderId="29" xfId="0" applyNumberFormat="1" applyFont="1" applyBorder="1"/>
    <xf numFmtId="3" fontId="11" fillId="0" borderId="30" xfId="0" applyNumberFormat="1" applyFont="1" applyBorder="1"/>
    <xf numFmtId="3" fontId="7" fillId="2" borderId="1" xfId="0" applyNumberFormat="1" applyFont="1" applyFill="1" applyBorder="1" applyAlignment="1">
      <alignment wrapText="1"/>
    </xf>
    <xf numFmtId="3" fontId="7" fillId="2" borderId="27" xfId="0" applyNumberFormat="1" applyFont="1" applyFill="1" applyBorder="1" applyAlignment="1">
      <alignment wrapText="1"/>
    </xf>
    <xf numFmtId="2" fontId="4" fillId="0" borderId="28" xfId="0" applyNumberFormat="1" applyFont="1" applyBorder="1"/>
    <xf numFmtId="2" fontId="4" fillId="0" borderId="3" xfId="0" applyNumberFormat="1" applyFont="1" applyFill="1" applyBorder="1"/>
    <xf numFmtId="2" fontId="4" fillId="0" borderId="18" xfId="0" applyNumberFormat="1" applyFont="1" applyFill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18" xfId="0" applyNumberFormat="1" applyFont="1" applyFill="1" applyBorder="1"/>
    <xf numFmtId="2" fontId="15" fillId="0" borderId="15" xfId="0" applyNumberFormat="1" applyFont="1" applyBorder="1"/>
    <xf numFmtId="2" fontId="4" fillId="0" borderId="3" xfId="0" applyNumberFormat="1" applyFont="1" applyBorder="1"/>
    <xf numFmtId="2" fontId="11" fillId="0" borderId="18" xfId="0" applyNumberFormat="1" applyFont="1" applyBorder="1"/>
    <xf numFmtId="2" fontId="11" fillId="0" borderId="3" xfId="0" applyNumberFormat="1" applyFont="1" applyFill="1" applyBorder="1"/>
    <xf numFmtId="2" fontId="11" fillId="0" borderId="18" xfId="0" applyNumberFormat="1" applyFont="1" applyFill="1" applyBorder="1"/>
    <xf numFmtId="0" fontId="4" fillId="0" borderId="34" xfId="0" applyFont="1" applyBorder="1" applyAlignment="1">
      <alignment horizontal="center" wrapText="1"/>
    </xf>
    <xf numFmtId="2" fontId="4" fillId="0" borderId="40" xfId="0" applyNumberFormat="1" applyFont="1" applyBorder="1"/>
    <xf numFmtId="2" fontId="4" fillId="0" borderId="37" xfId="0" applyNumberFormat="1" applyFont="1" applyFill="1" applyBorder="1"/>
    <xf numFmtId="2" fontId="4" fillId="0" borderId="41" xfId="0" applyNumberFormat="1" applyFont="1" applyFill="1" applyBorder="1" applyAlignment="1">
      <alignment horizontal="right"/>
    </xf>
    <xf numFmtId="2" fontId="4" fillId="0" borderId="37" xfId="0" applyNumberFormat="1" applyFont="1" applyBorder="1" applyAlignment="1">
      <alignment horizontal="right"/>
    </xf>
    <xf numFmtId="2" fontId="4" fillId="0" borderId="41" xfId="0" applyNumberFormat="1" applyFont="1" applyFill="1" applyBorder="1"/>
    <xf numFmtId="2" fontId="11" fillId="0" borderId="37" xfId="0" applyNumberFormat="1" applyFont="1" applyFill="1" applyBorder="1"/>
    <xf numFmtId="2" fontId="11" fillId="0" borderId="41" xfId="0" applyNumberFormat="1" applyFont="1" applyFill="1" applyBorder="1"/>
    <xf numFmtId="2" fontId="15" fillId="0" borderId="38" xfId="0" applyNumberFormat="1" applyFont="1" applyBorder="1"/>
    <xf numFmtId="2" fontId="11" fillId="0" borderId="41" xfId="0" applyNumberFormat="1" applyFont="1" applyBorder="1"/>
    <xf numFmtId="2" fontId="4" fillId="0" borderId="37" xfId="0" applyNumberFormat="1" applyFont="1" applyBorder="1"/>
    <xf numFmtId="4" fontId="4" fillId="0" borderId="42" xfId="0" applyNumberFormat="1" applyFont="1" applyBorder="1" applyAlignment="1">
      <alignment horizontal="right"/>
    </xf>
    <xf numFmtId="4" fontId="4" fillId="0" borderId="34" xfId="0" applyNumberFormat="1" applyFont="1" applyBorder="1" applyAlignment="1">
      <alignment horizontal="right"/>
    </xf>
    <xf numFmtId="3" fontId="11" fillId="0" borderId="37" xfId="0" applyNumberFormat="1" applyFont="1" applyBorder="1"/>
    <xf numFmtId="3" fontId="11" fillId="0" borderId="38" xfId="0" applyNumberFormat="1" applyFont="1" applyBorder="1"/>
    <xf numFmtId="3" fontId="11" fillId="0" borderId="35" xfId="0" applyNumberFormat="1" applyFont="1" applyBorder="1"/>
    <xf numFmtId="3" fontId="7" fillId="2" borderId="34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/>
    <xf numFmtId="2" fontId="15" fillId="0" borderId="0" xfId="0" applyNumberFormat="1" applyFont="1" applyBorder="1"/>
    <xf numFmtId="2" fontId="11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3" fontId="16" fillId="0" borderId="17" xfId="0" applyNumberFormat="1" applyFont="1" applyFill="1" applyBorder="1"/>
    <xf numFmtId="0" fontId="4" fillId="0" borderId="43" xfId="0" applyFont="1" applyBorder="1" applyAlignment="1">
      <alignment horizontal="center" wrapText="1"/>
    </xf>
    <xf numFmtId="3" fontId="4" fillId="0" borderId="44" xfId="0" applyNumberFormat="1" applyFont="1" applyBorder="1" applyAlignment="1">
      <alignment wrapText="1"/>
    </xf>
    <xf numFmtId="3" fontId="4" fillId="0" borderId="45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46" xfId="0" applyNumberFormat="1" applyFont="1" applyBorder="1" applyAlignment="1">
      <alignment wrapText="1"/>
    </xf>
    <xf numFmtId="3" fontId="4" fillId="0" borderId="47" xfId="0" applyNumberFormat="1" applyFont="1" applyBorder="1" applyAlignment="1">
      <alignment wrapText="1"/>
    </xf>
    <xf numFmtId="3" fontId="4" fillId="2" borderId="43" xfId="0" applyNumberFormat="1" applyFont="1" applyFill="1" applyBorder="1" applyAlignment="1">
      <alignment wrapText="1"/>
    </xf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3" fontId="7" fillId="2" borderId="11" xfId="0" applyNumberFormat="1" applyFont="1" applyFill="1" applyBorder="1"/>
    <xf numFmtId="3" fontId="16" fillId="0" borderId="17" xfId="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3" fontId="4" fillId="0" borderId="2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3" fontId="4" fillId="0" borderId="31" xfId="0" applyNumberFormat="1" applyFont="1" applyBorder="1" applyAlignment="1">
      <alignment wrapText="1"/>
    </xf>
    <xf numFmtId="3" fontId="4" fillId="0" borderId="32" xfId="0" applyNumberFormat="1" applyFont="1" applyBorder="1" applyAlignment="1">
      <alignment wrapText="1"/>
    </xf>
    <xf numFmtId="3" fontId="4" fillId="0" borderId="29" xfId="0" applyNumberFormat="1" applyFont="1" applyBorder="1" applyAlignment="1">
      <alignment wrapText="1"/>
    </xf>
    <xf numFmtId="3" fontId="4" fillId="0" borderId="30" xfId="0" applyNumberFormat="1" applyFont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3" fontId="4" fillId="2" borderId="27" xfId="0" applyNumberFormat="1" applyFont="1" applyFill="1" applyBorder="1" applyAlignment="1">
      <alignment wrapText="1"/>
    </xf>
    <xf numFmtId="0" fontId="4" fillId="0" borderId="34" xfId="0" applyFont="1" applyBorder="1" applyAlignment="1">
      <alignment horizontal="center" wrapText="1"/>
    </xf>
    <xf numFmtId="3" fontId="4" fillId="0" borderId="35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3" fontId="4" fillId="0" borderId="37" xfId="0" applyNumberFormat="1" applyFont="1" applyBorder="1" applyAlignment="1">
      <alignment wrapText="1"/>
    </xf>
    <xf numFmtId="3" fontId="4" fillId="0" borderId="38" xfId="0" applyNumberFormat="1" applyFont="1" applyBorder="1" applyAlignment="1">
      <alignment wrapText="1"/>
    </xf>
    <xf numFmtId="3" fontId="4" fillId="0" borderId="39" xfId="0" applyNumberFormat="1" applyFont="1" applyBorder="1" applyAlignment="1">
      <alignment wrapText="1"/>
    </xf>
    <xf numFmtId="3" fontId="4" fillId="2" borderId="34" xfId="0" applyNumberFormat="1" applyFont="1" applyFill="1" applyBorder="1" applyAlignment="1">
      <alignment wrapText="1"/>
    </xf>
    <xf numFmtId="3" fontId="11" fillId="0" borderId="37" xfId="0" applyNumberFormat="1" applyFont="1" applyBorder="1"/>
    <xf numFmtId="3" fontId="11" fillId="0" borderId="38" xfId="0" applyNumberFormat="1" applyFont="1" applyBorder="1"/>
    <xf numFmtId="3" fontId="11" fillId="0" borderId="35" xfId="0" applyNumberFormat="1" applyFont="1" applyBorder="1"/>
    <xf numFmtId="3" fontId="7" fillId="2" borderId="34" xfId="0" applyNumberFormat="1" applyFont="1" applyFill="1" applyBorder="1" applyAlignment="1">
      <alignment wrapText="1"/>
    </xf>
    <xf numFmtId="2" fontId="4" fillId="0" borderId="48" xfId="0" applyNumberFormat="1" applyFont="1" applyBorder="1"/>
    <xf numFmtId="2" fontId="4" fillId="0" borderId="11" xfId="0" applyNumberFormat="1" applyFont="1" applyFill="1" applyBorder="1"/>
    <xf numFmtId="2" fontId="4" fillId="0" borderId="49" xfId="0" applyNumberFormat="1" applyFont="1" applyFill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49" xfId="0" applyNumberFormat="1" applyFont="1" applyFill="1" applyBorder="1"/>
    <xf numFmtId="2" fontId="11" fillId="0" borderId="11" xfId="0" applyNumberFormat="1" applyFont="1" applyFill="1" applyBorder="1"/>
    <xf numFmtId="2" fontId="11" fillId="0" borderId="49" xfId="0" applyNumberFormat="1" applyFont="1" applyFill="1" applyBorder="1"/>
    <xf numFmtId="2" fontId="15" fillId="0" borderId="46" xfId="0" applyNumberFormat="1" applyFont="1" applyBorder="1"/>
    <xf numFmtId="2" fontId="4" fillId="0" borderId="50" xfId="0" applyNumberFormat="1" applyFont="1" applyBorder="1"/>
    <xf numFmtId="2" fontId="4" fillId="0" borderId="8" xfId="0" applyNumberFormat="1" applyFont="1" applyFill="1" applyBorder="1"/>
    <xf numFmtId="2" fontId="4" fillId="0" borderId="19" xfId="0" applyNumberFormat="1" applyFont="1" applyFill="1" applyBorder="1" applyAlignment="1">
      <alignment horizontal="right"/>
    </xf>
    <xf numFmtId="2" fontId="4" fillId="0" borderId="8" xfId="0" applyNumberFormat="1" applyFont="1" applyBorder="1" applyAlignment="1">
      <alignment horizontal="right"/>
    </xf>
    <xf numFmtId="2" fontId="4" fillId="0" borderId="19" xfId="0" applyNumberFormat="1" applyFont="1" applyFill="1" applyBorder="1"/>
    <xf numFmtId="2" fontId="11" fillId="0" borderId="8" xfId="0" applyNumberFormat="1" applyFont="1" applyFill="1" applyBorder="1"/>
    <xf numFmtId="2" fontId="11" fillId="0" borderId="19" xfId="0" applyNumberFormat="1" applyFont="1" applyFill="1" applyBorder="1"/>
    <xf numFmtId="2" fontId="15" fillId="0" borderId="10" xfId="0" applyNumberFormat="1" applyFont="1" applyBorder="1"/>
    <xf numFmtId="2" fontId="11" fillId="0" borderId="19" xfId="0" applyNumberFormat="1" applyFont="1" applyBorder="1"/>
    <xf numFmtId="2" fontId="4" fillId="0" borderId="8" xfId="0" applyNumberFormat="1" applyFont="1" applyBorder="1"/>
    <xf numFmtId="4" fontId="4" fillId="0" borderId="51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2" fontId="11" fillId="0" borderId="49" xfId="0" applyNumberFormat="1" applyFont="1" applyBorder="1"/>
    <xf numFmtId="2" fontId="4" fillId="0" borderId="11" xfId="0" applyNumberFormat="1" applyFont="1" applyBorder="1"/>
    <xf numFmtId="4" fontId="4" fillId="0" borderId="52" xfId="0" applyNumberFormat="1" applyFont="1" applyBorder="1" applyAlignment="1">
      <alignment horizontal="right"/>
    </xf>
    <xf numFmtId="4" fontId="4" fillId="0" borderId="43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5">
    <cellStyle name="Normálna" xfId="0" builtinId="0"/>
    <cellStyle name="Normálna 11" xfId="3"/>
    <cellStyle name="Normálna 2" xfId="4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"/>
  <sheetViews>
    <sheetView tabSelected="1" workbookViewId="0"/>
  </sheetViews>
  <sheetFormatPr defaultRowHeight="14.4" x14ac:dyDescent="0.3"/>
  <cols>
    <col min="1" max="1" width="2.44140625" style="106" customWidth="1"/>
    <col min="2" max="2" width="10.6640625" style="106" customWidth="1"/>
    <col min="3" max="3" width="10.109375" style="106" bestFit="1" customWidth="1"/>
    <col min="4" max="4" width="10.88671875" style="106" customWidth="1"/>
    <col min="5" max="10" width="9.33203125" style="106" bestFit="1" customWidth="1"/>
    <col min="11" max="13" width="8.44140625" style="106" customWidth="1"/>
    <col min="14" max="14" width="10.88671875" style="106" customWidth="1"/>
    <col min="15" max="15" width="9.33203125" style="106" bestFit="1" customWidth="1"/>
    <col min="16" max="16" width="12" style="106" customWidth="1"/>
    <col min="17" max="16384" width="8.88671875" style="106"/>
  </cols>
  <sheetData>
    <row r="1" spans="1:16384" x14ac:dyDescent="0.3">
      <c r="A1" s="14"/>
      <c r="B1" s="14" t="s">
        <v>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  <c r="XFD1" s="14"/>
    </row>
    <row r="3" spans="1:16384" ht="15.6" x14ac:dyDescent="0.3">
      <c r="B3" s="166" t="s">
        <v>29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384" ht="15" thickBot="1" x14ac:dyDescent="0.3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384" ht="19.8" customHeight="1" thickBot="1" x14ac:dyDescent="0.35">
      <c r="B5" s="167" t="s">
        <v>30</v>
      </c>
      <c r="C5" s="169" t="s">
        <v>9</v>
      </c>
      <c r="D5" s="171" t="s">
        <v>10</v>
      </c>
      <c r="E5" s="173" t="s">
        <v>11</v>
      </c>
      <c r="F5" s="174"/>
      <c r="G5" s="175"/>
      <c r="H5" s="171" t="s">
        <v>13</v>
      </c>
      <c r="I5" s="171" t="s">
        <v>12</v>
      </c>
      <c r="J5" s="176" t="s">
        <v>14</v>
      </c>
      <c r="K5" s="178" t="s">
        <v>0</v>
      </c>
      <c r="L5" s="178"/>
      <c r="M5" s="178"/>
      <c r="N5" s="179" t="s">
        <v>4</v>
      </c>
      <c r="O5" s="181" t="s">
        <v>15</v>
      </c>
      <c r="P5" s="183" t="s">
        <v>8</v>
      </c>
    </row>
    <row r="6" spans="1:16384" ht="30" customHeight="1" thickBot="1" x14ac:dyDescent="0.35">
      <c r="B6" s="168"/>
      <c r="C6" s="170"/>
      <c r="D6" s="172"/>
      <c r="E6" s="115" t="s">
        <v>2</v>
      </c>
      <c r="F6" s="115" t="s">
        <v>3</v>
      </c>
      <c r="G6" s="109" t="s">
        <v>4</v>
      </c>
      <c r="H6" s="172"/>
      <c r="I6" s="172"/>
      <c r="J6" s="177"/>
      <c r="K6" s="116" t="s">
        <v>5</v>
      </c>
      <c r="L6" s="114" t="s">
        <v>6</v>
      </c>
      <c r="M6" s="115" t="s">
        <v>7</v>
      </c>
      <c r="N6" s="180"/>
      <c r="O6" s="182"/>
      <c r="P6" s="184"/>
    </row>
    <row r="7" spans="1:16384" ht="21" customHeight="1" x14ac:dyDescent="0.3">
      <c r="B7" s="117" t="s">
        <v>1</v>
      </c>
      <c r="C7" s="119">
        <v>1146712</v>
      </c>
      <c r="D7" s="120">
        <v>29280</v>
      </c>
      <c r="E7" s="121">
        <v>139996</v>
      </c>
      <c r="F7" s="121">
        <v>78202</v>
      </c>
      <c r="G7" s="121">
        <v>218198</v>
      </c>
      <c r="H7" s="121">
        <v>288411</v>
      </c>
      <c r="I7" s="121">
        <v>55215</v>
      </c>
      <c r="J7" s="122">
        <v>20793</v>
      </c>
      <c r="K7" s="120">
        <v>24764</v>
      </c>
      <c r="L7" s="121">
        <v>67</v>
      </c>
      <c r="M7" s="123">
        <v>800</v>
      </c>
      <c r="N7" s="124">
        <f t="shared" ref="N7:N10" si="0">C7+D7+G7+H7+I7+J7+K7+L7+M7</f>
        <v>1784240</v>
      </c>
      <c r="O7" s="123">
        <v>41330</v>
      </c>
      <c r="P7" s="124">
        <f t="shared" ref="P7:P10" si="1">N7+O7</f>
        <v>1825570</v>
      </c>
    </row>
    <row r="8" spans="1:16384" ht="21" customHeight="1" x14ac:dyDescent="0.3">
      <c r="B8" s="131" t="s">
        <v>34</v>
      </c>
      <c r="C8" s="132">
        <v>1142764</v>
      </c>
      <c r="D8" s="133">
        <v>28415</v>
      </c>
      <c r="E8" s="134">
        <v>140461</v>
      </c>
      <c r="F8" s="134">
        <v>77824</v>
      </c>
      <c r="G8" s="134">
        <v>218285</v>
      </c>
      <c r="H8" s="134">
        <v>286366</v>
      </c>
      <c r="I8" s="134">
        <v>54703</v>
      </c>
      <c r="J8" s="135">
        <v>21300</v>
      </c>
      <c r="K8" s="133">
        <v>24932</v>
      </c>
      <c r="L8" s="134">
        <v>67</v>
      </c>
      <c r="M8" s="136">
        <v>783</v>
      </c>
      <c r="N8" s="137">
        <f t="shared" si="0"/>
        <v>1777615</v>
      </c>
      <c r="O8" s="136">
        <v>41596</v>
      </c>
      <c r="P8" s="137">
        <f t="shared" si="1"/>
        <v>1819211</v>
      </c>
    </row>
    <row r="9" spans="1:16384" ht="21" customHeight="1" x14ac:dyDescent="0.3">
      <c r="B9" s="131" t="s">
        <v>36</v>
      </c>
      <c r="C9" s="132">
        <v>1144085</v>
      </c>
      <c r="D9" s="133">
        <v>27703</v>
      </c>
      <c r="E9" s="134">
        <v>140406</v>
      </c>
      <c r="F9" s="134">
        <v>77664</v>
      </c>
      <c r="G9" s="134">
        <v>218070</v>
      </c>
      <c r="H9" s="134">
        <v>286547</v>
      </c>
      <c r="I9" s="134">
        <v>54814</v>
      </c>
      <c r="J9" s="135">
        <v>21494</v>
      </c>
      <c r="K9" s="133">
        <v>25049</v>
      </c>
      <c r="L9" s="134">
        <v>64</v>
      </c>
      <c r="M9" s="136">
        <v>775</v>
      </c>
      <c r="N9" s="137">
        <v>1778601</v>
      </c>
      <c r="O9" s="136">
        <v>42034</v>
      </c>
      <c r="P9" s="137">
        <v>1820635</v>
      </c>
    </row>
    <row r="10" spans="1:16384" ht="21" customHeight="1" thickBot="1" x14ac:dyDescent="0.35">
      <c r="B10" s="118" t="s">
        <v>39</v>
      </c>
      <c r="C10" s="125">
        <v>1144710</v>
      </c>
      <c r="D10" s="126">
        <v>26708</v>
      </c>
      <c r="E10" s="127">
        <v>140522</v>
      </c>
      <c r="F10" s="127">
        <v>77406</v>
      </c>
      <c r="G10" s="127">
        <v>217928</v>
      </c>
      <c r="H10" s="127">
        <v>286674</v>
      </c>
      <c r="I10" s="127">
        <v>54926</v>
      </c>
      <c r="J10" s="128">
        <v>20754</v>
      </c>
      <c r="K10" s="126">
        <v>25154</v>
      </c>
      <c r="L10" s="127">
        <v>63</v>
      </c>
      <c r="M10" s="129">
        <v>769</v>
      </c>
      <c r="N10" s="130">
        <f t="shared" si="0"/>
        <v>1777686</v>
      </c>
      <c r="O10" s="129">
        <v>42331</v>
      </c>
      <c r="P10" s="130">
        <f t="shared" si="1"/>
        <v>1820017</v>
      </c>
    </row>
  </sheetData>
  <mergeCells count="12">
    <mergeCell ref="B3:P3"/>
    <mergeCell ref="B5:B6"/>
    <mergeCell ref="C5:C6"/>
    <mergeCell ref="D5:D6"/>
    <mergeCell ref="E5:G5"/>
    <mergeCell ref="H5:H6"/>
    <mergeCell ref="I5:I6"/>
    <mergeCell ref="J5:J6"/>
    <mergeCell ref="K5:M5"/>
    <mergeCell ref="N5:N6"/>
    <mergeCell ref="O5:O6"/>
    <mergeCell ref="P5:P6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/>
  </sheetViews>
  <sheetFormatPr defaultRowHeight="14.4" x14ac:dyDescent="0.3"/>
  <cols>
    <col min="1" max="1" width="2.88671875" customWidth="1"/>
    <col min="2" max="2" width="10.6640625" customWidth="1"/>
    <col min="3" max="3" width="10.109375" bestFit="1" customWidth="1"/>
    <col min="4" max="4" width="10.88671875" customWidth="1"/>
    <col min="5" max="8" width="9.33203125" bestFit="1" customWidth="1"/>
    <col min="9" max="11" width="8.44140625" customWidth="1"/>
    <col min="12" max="12" width="11.88671875" customWidth="1"/>
  </cols>
  <sheetData>
    <row r="1" spans="2:12" x14ac:dyDescent="0.3">
      <c r="B1" s="14" t="s">
        <v>25</v>
      </c>
    </row>
    <row r="2" spans="2:12" x14ac:dyDescent="0.3">
      <c r="B2" s="14"/>
    </row>
    <row r="3" spans="2:12" ht="18.75" customHeight="1" x14ac:dyDescent="0.3">
      <c r="B3" s="166" t="s">
        <v>31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12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6.25" customHeight="1" thickBot="1" x14ac:dyDescent="0.35">
      <c r="B5" s="167" t="s">
        <v>30</v>
      </c>
      <c r="C5" s="169" t="s">
        <v>9</v>
      </c>
      <c r="D5" s="171" t="s">
        <v>10</v>
      </c>
      <c r="E5" s="171" t="s">
        <v>11</v>
      </c>
      <c r="F5" s="171" t="s">
        <v>21</v>
      </c>
      <c r="G5" s="171" t="s">
        <v>22</v>
      </c>
      <c r="H5" s="176" t="s">
        <v>14</v>
      </c>
      <c r="I5" s="178" t="s">
        <v>0</v>
      </c>
      <c r="J5" s="178"/>
      <c r="K5" s="178"/>
      <c r="L5" s="179" t="s">
        <v>4</v>
      </c>
    </row>
    <row r="6" spans="2:12" ht="36.75" customHeight="1" thickBot="1" x14ac:dyDescent="0.35">
      <c r="B6" s="168"/>
      <c r="C6" s="170"/>
      <c r="D6" s="172"/>
      <c r="E6" s="172"/>
      <c r="F6" s="172"/>
      <c r="G6" s="172"/>
      <c r="H6" s="177"/>
      <c r="I6" s="15" t="s">
        <v>5</v>
      </c>
      <c r="J6" s="16" t="s">
        <v>6</v>
      </c>
      <c r="K6" s="17" t="s">
        <v>7</v>
      </c>
      <c r="L6" s="180"/>
    </row>
    <row r="7" spans="2:12" ht="21" customHeight="1" x14ac:dyDescent="0.3">
      <c r="B7" s="25" t="s">
        <v>1</v>
      </c>
      <c r="C7" s="26">
        <v>1146712</v>
      </c>
      <c r="D7" s="27">
        <v>29280</v>
      </c>
      <c r="E7" s="28">
        <v>218198</v>
      </c>
      <c r="F7" s="27">
        <v>23817</v>
      </c>
      <c r="G7" s="28">
        <v>5373</v>
      </c>
      <c r="H7" s="29">
        <v>20793</v>
      </c>
      <c r="I7" s="27">
        <v>24764</v>
      </c>
      <c r="J7" s="28">
        <v>67</v>
      </c>
      <c r="K7" s="30">
        <v>800</v>
      </c>
      <c r="L7" s="31">
        <f t="shared" ref="L7:L10" si="0">C7+D7+E7+F7+G7+H7+I7+J7+K7</f>
        <v>1469804</v>
      </c>
    </row>
    <row r="8" spans="2:12" s="42" customFormat="1" ht="21" customHeight="1" x14ac:dyDescent="0.3">
      <c r="B8" s="99" t="s">
        <v>34</v>
      </c>
      <c r="C8" s="100">
        <v>1142764</v>
      </c>
      <c r="D8" s="101">
        <v>28415</v>
      </c>
      <c r="E8" s="102">
        <v>218285</v>
      </c>
      <c r="F8" s="101">
        <v>23781</v>
      </c>
      <c r="G8" s="102">
        <v>5359</v>
      </c>
      <c r="H8" s="103">
        <v>21300</v>
      </c>
      <c r="I8" s="101">
        <v>24932</v>
      </c>
      <c r="J8" s="102">
        <v>67</v>
      </c>
      <c r="K8" s="104">
        <v>783</v>
      </c>
      <c r="L8" s="105">
        <f t="shared" si="0"/>
        <v>1465686</v>
      </c>
    </row>
    <row r="9" spans="2:12" s="106" customFormat="1" ht="21" customHeight="1" x14ac:dyDescent="0.3">
      <c r="B9" s="99" t="s">
        <v>36</v>
      </c>
      <c r="C9" s="100">
        <v>1144085</v>
      </c>
      <c r="D9" s="101">
        <v>27703</v>
      </c>
      <c r="E9" s="102">
        <v>218070</v>
      </c>
      <c r="F9" s="101">
        <v>23753</v>
      </c>
      <c r="G9" s="102">
        <v>5373</v>
      </c>
      <c r="H9" s="103">
        <v>21494</v>
      </c>
      <c r="I9" s="101">
        <v>25049</v>
      </c>
      <c r="J9" s="102">
        <v>64</v>
      </c>
      <c r="K9" s="104">
        <v>775</v>
      </c>
      <c r="L9" s="105">
        <v>1466366</v>
      </c>
    </row>
    <row r="10" spans="2:12" ht="21" customHeight="1" thickBot="1" x14ac:dyDescent="0.35">
      <c r="B10" s="32" t="s">
        <v>39</v>
      </c>
      <c r="C10" s="33">
        <v>1144710</v>
      </c>
      <c r="D10" s="34">
        <v>26708</v>
      </c>
      <c r="E10" s="35">
        <v>217928</v>
      </c>
      <c r="F10" s="34">
        <v>23698</v>
      </c>
      <c r="G10" s="35">
        <v>5382</v>
      </c>
      <c r="H10" s="36">
        <v>20754</v>
      </c>
      <c r="I10" s="34">
        <v>25154</v>
      </c>
      <c r="J10" s="35">
        <v>63</v>
      </c>
      <c r="K10" s="37">
        <v>769</v>
      </c>
      <c r="L10" s="38">
        <f t="shared" si="0"/>
        <v>1465166</v>
      </c>
    </row>
    <row r="11" spans="2:12" x14ac:dyDescent="0.3">
      <c r="B11" s="12"/>
    </row>
    <row r="12" spans="2:12" x14ac:dyDescent="0.3">
      <c r="B12" s="13" t="s">
        <v>19</v>
      </c>
    </row>
    <row r="13" spans="2:12" x14ac:dyDescent="0.3">
      <c r="B13" s="12" t="s">
        <v>23</v>
      </c>
    </row>
  </sheetData>
  <mergeCells count="10">
    <mergeCell ref="E5:E6"/>
    <mergeCell ref="B3:L3"/>
    <mergeCell ref="B5:B6"/>
    <mergeCell ref="C5:C6"/>
    <mergeCell ref="D5:D6"/>
    <mergeCell ref="F5:F6"/>
    <mergeCell ref="G5:G6"/>
    <mergeCell ref="H5:H6"/>
    <mergeCell ref="I5:K5"/>
    <mergeCell ref="L5:L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"/>
  <sheetViews>
    <sheetView workbookViewId="0"/>
  </sheetViews>
  <sheetFormatPr defaultRowHeight="14.4" x14ac:dyDescent="0.3"/>
  <cols>
    <col min="1" max="1" width="1.44140625" style="42" customWidth="1"/>
    <col min="2" max="2" width="10.6640625" style="42" customWidth="1"/>
    <col min="3" max="3" width="11" style="42" customWidth="1"/>
    <col min="4" max="4" width="11.33203125" style="42" customWidth="1"/>
    <col min="5" max="10" width="8.88671875" style="42"/>
    <col min="11" max="11" width="10.33203125" style="42" customWidth="1"/>
    <col min="12" max="13" width="8.88671875" style="42"/>
    <col min="14" max="14" width="9.6640625" style="42" customWidth="1"/>
    <col min="15" max="16384" width="8.88671875" style="42"/>
  </cols>
  <sheetData>
    <row r="1" spans="1:16384" s="106" customFormat="1" x14ac:dyDescent="0.3">
      <c r="A1" s="14"/>
      <c r="B1" s="14" t="s">
        <v>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  <c r="XFD1" s="14"/>
    </row>
    <row r="3" spans="1:16384" ht="15.6" x14ac:dyDescent="0.3">
      <c r="B3" s="166" t="s">
        <v>37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6384" ht="15" thickBot="1" x14ac:dyDescent="0.3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384" ht="15" thickBot="1" x14ac:dyDescent="0.35">
      <c r="B5" s="167" t="s">
        <v>30</v>
      </c>
      <c r="C5" s="169" t="s">
        <v>9</v>
      </c>
      <c r="D5" s="171" t="s">
        <v>10</v>
      </c>
      <c r="E5" s="173" t="s">
        <v>11</v>
      </c>
      <c r="F5" s="174"/>
      <c r="G5" s="175"/>
      <c r="H5" s="171" t="s">
        <v>13</v>
      </c>
      <c r="I5" s="171" t="s">
        <v>12</v>
      </c>
      <c r="J5" s="176" t="s">
        <v>14</v>
      </c>
      <c r="K5" s="185" t="s">
        <v>0</v>
      </c>
      <c r="L5" s="185"/>
      <c r="M5" s="185"/>
      <c r="N5" s="167" t="s">
        <v>15</v>
      </c>
    </row>
    <row r="6" spans="1:16384" ht="24.6" thickBot="1" x14ac:dyDescent="0.35">
      <c r="B6" s="168"/>
      <c r="C6" s="170"/>
      <c r="D6" s="172"/>
      <c r="E6" s="47" t="s">
        <v>2</v>
      </c>
      <c r="F6" s="47" t="s">
        <v>3</v>
      </c>
      <c r="G6" s="43" t="s">
        <v>4</v>
      </c>
      <c r="H6" s="172"/>
      <c r="I6" s="172"/>
      <c r="J6" s="177"/>
      <c r="K6" s="48" t="s">
        <v>5</v>
      </c>
      <c r="L6" s="46" t="s">
        <v>6</v>
      </c>
      <c r="M6" s="47" t="s">
        <v>7</v>
      </c>
      <c r="N6" s="168"/>
    </row>
    <row r="7" spans="1:16384" ht="21" customHeight="1" x14ac:dyDescent="0.3">
      <c r="B7" s="50" t="s">
        <v>1</v>
      </c>
      <c r="C7" s="62">
        <v>729.43</v>
      </c>
      <c r="D7" s="63">
        <v>748.14</v>
      </c>
      <c r="E7" s="64">
        <v>333.14</v>
      </c>
      <c r="F7" s="65">
        <v>595.24</v>
      </c>
      <c r="G7" s="66">
        <v>427.18</v>
      </c>
      <c r="H7" s="70">
        <v>400.1</v>
      </c>
      <c r="I7" s="71">
        <v>335.64</v>
      </c>
      <c r="J7" s="67">
        <v>223.9</v>
      </c>
      <c r="K7" s="69">
        <v>446.51</v>
      </c>
      <c r="L7" s="68">
        <v>19</v>
      </c>
      <c r="M7" s="51">
        <v>372.48</v>
      </c>
      <c r="N7" s="52">
        <v>265.76</v>
      </c>
    </row>
    <row r="8" spans="1:16384" ht="21" customHeight="1" x14ac:dyDescent="0.3">
      <c r="B8" s="72" t="s">
        <v>34</v>
      </c>
      <c r="C8" s="73">
        <v>729.9</v>
      </c>
      <c r="D8" s="74">
        <v>744.2</v>
      </c>
      <c r="E8" s="75">
        <v>333.38</v>
      </c>
      <c r="F8" s="76">
        <v>595.73</v>
      </c>
      <c r="G8" s="77">
        <v>427.02</v>
      </c>
      <c r="H8" s="78">
        <v>400.43</v>
      </c>
      <c r="I8" s="79">
        <v>336.23</v>
      </c>
      <c r="J8" s="80">
        <v>224.58</v>
      </c>
      <c r="K8" s="81">
        <v>446.94</v>
      </c>
      <c r="L8" s="82">
        <v>19</v>
      </c>
      <c r="M8" s="83">
        <v>372.81</v>
      </c>
      <c r="N8" s="84">
        <v>265.76</v>
      </c>
    </row>
    <row r="9" spans="1:16384" ht="21" customHeight="1" x14ac:dyDescent="0.3">
      <c r="B9" s="99" t="s">
        <v>36</v>
      </c>
      <c r="C9" s="142">
        <v>730.41</v>
      </c>
      <c r="D9" s="143">
        <v>741.64</v>
      </c>
      <c r="E9" s="144">
        <v>333.52</v>
      </c>
      <c r="F9" s="145">
        <v>596.01</v>
      </c>
      <c r="G9" s="146">
        <v>427.11</v>
      </c>
      <c r="H9" s="147">
        <v>400.34</v>
      </c>
      <c r="I9" s="148">
        <v>336.53</v>
      </c>
      <c r="J9" s="149">
        <v>224.58</v>
      </c>
      <c r="K9" s="162">
        <v>447.45</v>
      </c>
      <c r="L9" s="163">
        <v>19</v>
      </c>
      <c r="M9" s="164">
        <v>373.12</v>
      </c>
      <c r="N9" s="165">
        <v>265.91000000000003</v>
      </c>
    </row>
    <row r="10" spans="1:16384" s="106" customFormat="1" ht="21" customHeight="1" thickBot="1" x14ac:dyDescent="0.35">
      <c r="B10" s="32" t="s">
        <v>39</v>
      </c>
      <c r="C10" s="150">
        <v>732.05</v>
      </c>
      <c r="D10" s="151">
        <v>738.78</v>
      </c>
      <c r="E10" s="152">
        <v>333.63</v>
      </c>
      <c r="F10" s="153">
        <v>596.34</v>
      </c>
      <c r="G10" s="154">
        <v>427.05</v>
      </c>
      <c r="H10" s="155">
        <v>400.12</v>
      </c>
      <c r="I10" s="156">
        <v>336.6</v>
      </c>
      <c r="J10" s="157">
        <v>222.91</v>
      </c>
      <c r="K10" s="158">
        <v>447.68</v>
      </c>
      <c r="L10" s="159">
        <v>19</v>
      </c>
      <c r="M10" s="160">
        <v>373.13</v>
      </c>
      <c r="N10" s="161">
        <v>265.86</v>
      </c>
    </row>
    <row r="11" spans="1:16384" x14ac:dyDescent="0.3">
      <c r="B11" s="89"/>
      <c r="C11" s="90"/>
      <c r="D11" s="91"/>
      <c r="E11" s="92"/>
      <c r="F11" s="93"/>
      <c r="G11" s="91"/>
      <c r="H11" s="94"/>
      <c r="I11" s="94"/>
      <c r="J11" s="95"/>
      <c r="K11" s="96"/>
      <c r="L11" s="90"/>
      <c r="M11" s="97"/>
      <c r="N11" s="97"/>
    </row>
    <row r="12" spans="1:16384" x14ac:dyDescent="0.3">
      <c r="B12" s="13" t="s">
        <v>19</v>
      </c>
      <c r="C12" s="44" t="s">
        <v>20</v>
      </c>
    </row>
  </sheetData>
  <mergeCells count="10">
    <mergeCell ref="B3:N3"/>
    <mergeCell ref="B5:B6"/>
    <mergeCell ref="C5:C6"/>
    <mergeCell ref="D5:D6"/>
    <mergeCell ref="E5:G5"/>
    <mergeCell ref="H5:H6"/>
    <mergeCell ref="I5:I6"/>
    <mergeCell ref="J5:J6"/>
    <mergeCell ref="K5:M5"/>
    <mergeCell ref="N5:N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/>
  </sheetViews>
  <sheetFormatPr defaultRowHeight="14.4" x14ac:dyDescent="0.3"/>
  <cols>
    <col min="1" max="1" width="3.44140625" style="42" customWidth="1"/>
    <col min="2" max="2" width="10.6640625" style="42" customWidth="1"/>
    <col min="3" max="3" width="9.44140625" style="42" customWidth="1"/>
    <col min="4" max="4" width="10.88671875" style="42" customWidth="1"/>
    <col min="5" max="16384" width="8.88671875" style="42"/>
  </cols>
  <sheetData>
    <row r="1" spans="2:11" s="106" customFormat="1" x14ac:dyDescent="0.3">
      <c r="B1" s="14" t="s">
        <v>25</v>
      </c>
    </row>
    <row r="3" spans="2:11" ht="15.6" x14ac:dyDescent="0.3">
      <c r="B3" s="166" t="s">
        <v>32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2:11" ht="15" thickBot="1" x14ac:dyDescent="0.35"/>
    <row r="5" spans="2:11" ht="21.6" customHeight="1" x14ac:dyDescent="0.3">
      <c r="B5" s="167" t="s">
        <v>30</v>
      </c>
      <c r="C5" s="188" t="s">
        <v>9</v>
      </c>
      <c r="D5" s="171" t="s">
        <v>10</v>
      </c>
      <c r="E5" s="173" t="s">
        <v>11</v>
      </c>
      <c r="F5" s="174"/>
      <c r="G5" s="175"/>
      <c r="H5" s="171" t="s">
        <v>13</v>
      </c>
      <c r="I5" s="171" t="s">
        <v>12</v>
      </c>
      <c r="J5" s="186" t="s">
        <v>14</v>
      </c>
      <c r="K5" s="179" t="s">
        <v>4</v>
      </c>
    </row>
    <row r="6" spans="2:11" ht="21.6" customHeight="1" thickBot="1" x14ac:dyDescent="0.35">
      <c r="B6" s="168"/>
      <c r="C6" s="189"/>
      <c r="D6" s="172"/>
      <c r="E6" s="47" t="s">
        <v>2</v>
      </c>
      <c r="F6" s="47" t="s">
        <v>3</v>
      </c>
      <c r="G6" s="43" t="s">
        <v>4</v>
      </c>
      <c r="H6" s="172"/>
      <c r="I6" s="172"/>
      <c r="J6" s="187"/>
      <c r="K6" s="180"/>
    </row>
    <row r="7" spans="2:11" ht="21" customHeight="1" x14ac:dyDescent="0.3">
      <c r="B7" s="50" t="s">
        <v>1</v>
      </c>
      <c r="C7" s="54">
        <v>3195</v>
      </c>
      <c r="D7" s="55">
        <v>430</v>
      </c>
      <c r="E7" s="55">
        <v>1119</v>
      </c>
      <c r="F7" s="55">
        <v>432</v>
      </c>
      <c r="G7" s="55">
        <v>1551</v>
      </c>
      <c r="H7" s="55">
        <v>1149</v>
      </c>
      <c r="I7" s="55">
        <v>443</v>
      </c>
      <c r="J7" s="56">
        <v>264</v>
      </c>
      <c r="K7" s="60">
        <f t="shared" ref="K7:K8" si="0">C7+D7+G7+H7+I7+J7</f>
        <v>7032</v>
      </c>
    </row>
    <row r="8" spans="2:11" ht="21" customHeight="1" x14ac:dyDescent="0.3">
      <c r="B8" s="72" t="s">
        <v>34</v>
      </c>
      <c r="C8" s="87">
        <v>2822</v>
      </c>
      <c r="D8" s="85">
        <v>838</v>
      </c>
      <c r="E8" s="85">
        <v>862</v>
      </c>
      <c r="F8" s="85">
        <v>343</v>
      </c>
      <c r="G8" s="85">
        <v>1205</v>
      </c>
      <c r="H8" s="85">
        <v>1231</v>
      </c>
      <c r="I8" s="85">
        <v>422</v>
      </c>
      <c r="J8" s="86">
        <v>220</v>
      </c>
      <c r="K8" s="88">
        <f t="shared" si="0"/>
        <v>6738</v>
      </c>
    </row>
    <row r="9" spans="2:11" s="106" customFormat="1" ht="21" customHeight="1" x14ac:dyDescent="0.3">
      <c r="B9" s="131" t="s">
        <v>36</v>
      </c>
      <c r="C9" s="140">
        <v>3639</v>
      </c>
      <c r="D9" s="138">
        <v>636</v>
      </c>
      <c r="E9" s="138">
        <v>1147</v>
      </c>
      <c r="F9" s="138">
        <v>436</v>
      </c>
      <c r="G9" s="138">
        <v>1583</v>
      </c>
      <c r="H9" s="138">
        <v>1528</v>
      </c>
      <c r="I9" s="138">
        <v>574</v>
      </c>
      <c r="J9" s="139">
        <v>250</v>
      </c>
      <c r="K9" s="141">
        <v>8210</v>
      </c>
    </row>
    <row r="10" spans="2:11" ht="21" customHeight="1" thickBot="1" x14ac:dyDescent="0.35">
      <c r="B10" s="53" t="s">
        <v>39</v>
      </c>
      <c r="C10" s="57">
        <v>3303</v>
      </c>
      <c r="D10" s="58">
        <v>514</v>
      </c>
      <c r="E10" s="58">
        <v>880</v>
      </c>
      <c r="F10" s="58">
        <v>373</v>
      </c>
      <c r="G10" s="58">
        <v>1253</v>
      </c>
      <c r="H10" s="58">
        <v>1206</v>
      </c>
      <c r="I10" s="58">
        <v>479</v>
      </c>
      <c r="J10" s="59">
        <v>224</v>
      </c>
      <c r="K10" s="61">
        <v>6979</v>
      </c>
    </row>
    <row r="14" spans="2:11" x14ac:dyDescent="0.3">
      <c r="C14" s="49"/>
      <c r="D14" s="49"/>
      <c r="E14" s="49"/>
      <c r="F14" s="49"/>
      <c r="G14" s="49"/>
      <c r="H14" s="49"/>
      <c r="I14" s="49"/>
      <c r="J14" s="49"/>
      <c r="K14" s="49"/>
    </row>
  </sheetData>
  <mergeCells count="9">
    <mergeCell ref="I5:I6"/>
    <mergeCell ref="J5:J6"/>
    <mergeCell ref="B3:K3"/>
    <mergeCell ref="K5:K6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/>
  </sheetViews>
  <sheetFormatPr defaultRowHeight="13.2" x14ac:dyDescent="0.25"/>
  <cols>
    <col min="1" max="1" width="1.88671875" style="3" customWidth="1"/>
    <col min="2" max="2" width="46.77734375" style="3" customWidth="1"/>
    <col min="3" max="5" width="13.44140625" style="3" customWidth="1"/>
    <col min="6" max="6" width="12" style="3" customWidth="1"/>
    <col min="7" max="7" width="9.109375" style="3"/>
    <col min="8" max="8" width="8.88671875" style="21"/>
    <col min="9" max="186" width="9.109375" style="3"/>
    <col min="187" max="187" width="34.109375" style="3" customWidth="1"/>
    <col min="188" max="191" width="10.6640625" style="3" customWidth="1"/>
    <col min="192" max="193" width="9.109375" style="3"/>
    <col min="194" max="194" width="9.109375" style="3" customWidth="1"/>
    <col min="195" max="442" width="9.109375" style="3"/>
    <col min="443" max="443" width="34.109375" style="3" customWidth="1"/>
    <col min="444" max="447" width="10.6640625" style="3" customWidth="1"/>
    <col min="448" max="449" width="9.109375" style="3"/>
    <col min="450" max="450" width="9.109375" style="3" customWidth="1"/>
    <col min="451" max="698" width="9.109375" style="3"/>
    <col min="699" max="699" width="34.109375" style="3" customWidth="1"/>
    <col min="700" max="703" width="10.6640625" style="3" customWidth="1"/>
    <col min="704" max="705" width="9.109375" style="3"/>
    <col min="706" max="706" width="9.109375" style="3" customWidth="1"/>
    <col min="707" max="954" width="9.109375" style="3"/>
    <col min="955" max="955" width="34.109375" style="3" customWidth="1"/>
    <col min="956" max="959" width="10.6640625" style="3" customWidth="1"/>
    <col min="960" max="961" width="9.109375" style="3"/>
    <col min="962" max="962" width="9.109375" style="3" customWidth="1"/>
    <col min="963" max="1210" width="9.109375" style="3"/>
    <col min="1211" max="1211" width="34.109375" style="3" customWidth="1"/>
    <col min="1212" max="1215" width="10.6640625" style="3" customWidth="1"/>
    <col min="1216" max="1217" width="9.109375" style="3"/>
    <col min="1218" max="1218" width="9.109375" style="3" customWidth="1"/>
    <col min="1219" max="1466" width="9.109375" style="3"/>
    <col min="1467" max="1467" width="34.109375" style="3" customWidth="1"/>
    <col min="1468" max="1471" width="10.6640625" style="3" customWidth="1"/>
    <col min="1472" max="1473" width="9.109375" style="3"/>
    <col min="1474" max="1474" width="9.109375" style="3" customWidth="1"/>
    <col min="1475" max="1722" width="9.109375" style="3"/>
    <col min="1723" max="1723" width="34.109375" style="3" customWidth="1"/>
    <col min="1724" max="1727" width="10.6640625" style="3" customWidth="1"/>
    <col min="1728" max="1729" width="9.109375" style="3"/>
    <col min="1730" max="1730" width="9.109375" style="3" customWidth="1"/>
    <col min="1731" max="1978" width="9.109375" style="3"/>
    <col min="1979" max="1979" width="34.109375" style="3" customWidth="1"/>
    <col min="1980" max="1983" width="10.6640625" style="3" customWidth="1"/>
    <col min="1984" max="1985" width="9.109375" style="3"/>
    <col min="1986" max="1986" width="9.109375" style="3" customWidth="1"/>
    <col min="1987" max="2234" width="9.109375" style="3"/>
    <col min="2235" max="2235" width="34.109375" style="3" customWidth="1"/>
    <col min="2236" max="2239" width="10.6640625" style="3" customWidth="1"/>
    <col min="2240" max="2241" width="9.109375" style="3"/>
    <col min="2242" max="2242" width="9.109375" style="3" customWidth="1"/>
    <col min="2243" max="2490" width="9.109375" style="3"/>
    <col min="2491" max="2491" width="34.109375" style="3" customWidth="1"/>
    <col min="2492" max="2495" width="10.6640625" style="3" customWidth="1"/>
    <col min="2496" max="2497" width="9.109375" style="3"/>
    <col min="2498" max="2498" width="9.109375" style="3" customWidth="1"/>
    <col min="2499" max="2746" width="9.109375" style="3"/>
    <col min="2747" max="2747" width="34.109375" style="3" customWidth="1"/>
    <col min="2748" max="2751" width="10.6640625" style="3" customWidth="1"/>
    <col min="2752" max="2753" width="9.109375" style="3"/>
    <col min="2754" max="2754" width="9.109375" style="3" customWidth="1"/>
    <col min="2755" max="3002" width="9.109375" style="3"/>
    <col min="3003" max="3003" width="34.109375" style="3" customWidth="1"/>
    <col min="3004" max="3007" width="10.6640625" style="3" customWidth="1"/>
    <col min="3008" max="3009" width="9.109375" style="3"/>
    <col min="3010" max="3010" width="9.109375" style="3" customWidth="1"/>
    <col min="3011" max="3258" width="9.109375" style="3"/>
    <col min="3259" max="3259" width="34.109375" style="3" customWidth="1"/>
    <col min="3260" max="3263" width="10.6640625" style="3" customWidth="1"/>
    <col min="3264" max="3265" width="9.109375" style="3"/>
    <col min="3266" max="3266" width="9.109375" style="3" customWidth="1"/>
    <col min="3267" max="3514" width="9.109375" style="3"/>
    <col min="3515" max="3515" width="34.109375" style="3" customWidth="1"/>
    <col min="3516" max="3519" width="10.6640625" style="3" customWidth="1"/>
    <col min="3520" max="3521" width="9.109375" style="3"/>
    <col min="3522" max="3522" width="9.109375" style="3" customWidth="1"/>
    <col min="3523" max="3770" width="9.109375" style="3"/>
    <col min="3771" max="3771" width="34.109375" style="3" customWidth="1"/>
    <col min="3772" max="3775" width="10.6640625" style="3" customWidth="1"/>
    <col min="3776" max="3777" width="9.109375" style="3"/>
    <col min="3778" max="3778" width="9.109375" style="3" customWidth="1"/>
    <col min="3779" max="4026" width="9.109375" style="3"/>
    <col min="4027" max="4027" width="34.109375" style="3" customWidth="1"/>
    <col min="4028" max="4031" width="10.6640625" style="3" customWidth="1"/>
    <col min="4032" max="4033" width="9.109375" style="3"/>
    <col min="4034" max="4034" width="9.109375" style="3" customWidth="1"/>
    <col min="4035" max="4282" width="9.109375" style="3"/>
    <col min="4283" max="4283" width="34.109375" style="3" customWidth="1"/>
    <col min="4284" max="4287" width="10.6640625" style="3" customWidth="1"/>
    <col min="4288" max="4289" width="9.109375" style="3"/>
    <col min="4290" max="4290" width="9.109375" style="3" customWidth="1"/>
    <col min="4291" max="4538" width="9.109375" style="3"/>
    <col min="4539" max="4539" width="34.109375" style="3" customWidth="1"/>
    <col min="4540" max="4543" width="10.6640625" style="3" customWidth="1"/>
    <col min="4544" max="4545" width="9.109375" style="3"/>
    <col min="4546" max="4546" width="9.109375" style="3" customWidth="1"/>
    <col min="4547" max="4794" width="9.109375" style="3"/>
    <col min="4795" max="4795" width="34.109375" style="3" customWidth="1"/>
    <col min="4796" max="4799" width="10.6640625" style="3" customWidth="1"/>
    <col min="4800" max="4801" width="9.109375" style="3"/>
    <col min="4802" max="4802" width="9.109375" style="3" customWidth="1"/>
    <col min="4803" max="5050" width="9.109375" style="3"/>
    <col min="5051" max="5051" width="34.109375" style="3" customWidth="1"/>
    <col min="5052" max="5055" width="10.6640625" style="3" customWidth="1"/>
    <col min="5056" max="5057" width="9.109375" style="3"/>
    <col min="5058" max="5058" width="9.109375" style="3" customWidth="1"/>
    <col min="5059" max="5306" width="9.109375" style="3"/>
    <col min="5307" max="5307" width="34.109375" style="3" customWidth="1"/>
    <col min="5308" max="5311" width="10.6640625" style="3" customWidth="1"/>
    <col min="5312" max="5313" width="9.109375" style="3"/>
    <col min="5314" max="5314" width="9.109375" style="3" customWidth="1"/>
    <col min="5315" max="5562" width="9.109375" style="3"/>
    <col min="5563" max="5563" width="34.109375" style="3" customWidth="1"/>
    <col min="5564" max="5567" width="10.6640625" style="3" customWidth="1"/>
    <col min="5568" max="5569" width="9.109375" style="3"/>
    <col min="5570" max="5570" width="9.109375" style="3" customWidth="1"/>
    <col min="5571" max="5818" width="9.109375" style="3"/>
    <col min="5819" max="5819" width="34.109375" style="3" customWidth="1"/>
    <col min="5820" max="5823" width="10.6640625" style="3" customWidth="1"/>
    <col min="5824" max="5825" width="9.109375" style="3"/>
    <col min="5826" max="5826" width="9.109375" style="3" customWidth="1"/>
    <col min="5827" max="6074" width="9.109375" style="3"/>
    <col min="6075" max="6075" width="34.109375" style="3" customWidth="1"/>
    <col min="6076" max="6079" width="10.6640625" style="3" customWidth="1"/>
    <col min="6080" max="6081" width="9.109375" style="3"/>
    <col min="6082" max="6082" width="9.109375" style="3" customWidth="1"/>
    <col min="6083" max="6330" width="9.109375" style="3"/>
    <col min="6331" max="6331" width="34.109375" style="3" customWidth="1"/>
    <col min="6332" max="6335" width="10.6640625" style="3" customWidth="1"/>
    <col min="6336" max="6337" width="9.109375" style="3"/>
    <col min="6338" max="6338" width="9.109375" style="3" customWidth="1"/>
    <col min="6339" max="6586" width="9.109375" style="3"/>
    <col min="6587" max="6587" width="34.109375" style="3" customWidth="1"/>
    <col min="6588" max="6591" width="10.6640625" style="3" customWidth="1"/>
    <col min="6592" max="6593" width="9.109375" style="3"/>
    <col min="6594" max="6594" width="9.109375" style="3" customWidth="1"/>
    <col min="6595" max="6842" width="9.109375" style="3"/>
    <col min="6843" max="6843" width="34.109375" style="3" customWidth="1"/>
    <col min="6844" max="6847" width="10.6640625" style="3" customWidth="1"/>
    <col min="6848" max="6849" width="9.109375" style="3"/>
    <col min="6850" max="6850" width="9.109375" style="3" customWidth="1"/>
    <col min="6851" max="7098" width="9.109375" style="3"/>
    <col min="7099" max="7099" width="34.109375" style="3" customWidth="1"/>
    <col min="7100" max="7103" width="10.6640625" style="3" customWidth="1"/>
    <col min="7104" max="7105" width="9.109375" style="3"/>
    <col min="7106" max="7106" width="9.109375" style="3" customWidth="1"/>
    <col min="7107" max="7354" width="9.109375" style="3"/>
    <col min="7355" max="7355" width="34.109375" style="3" customWidth="1"/>
    <col min="7356" max="7359" width="10.6640625" style="3" customWidth="1"/>
    <col min="7360" max="7361" width="9.109375" style="3"/>
    <col min="7362" max="7362" width="9.109375" style="3" customWidth="1"/>
    <col min="7363" max="7610" width="9.109375" style="3"/>
    <col min="7611" max="7611" width="34.109375" style="3" customWidth="1"/>
    <col min="7612" max="7615" width="10.6640625" style="3" customWidth="1"/>
    <col min="7616" max="7617" width="9.109375" style="3"/>
    <col min="7618" max="7618" width="9.109375" style="3" customWidth="1"/>
    <col min="7619" max="7866" width="9.109375" style="3"/>
    <col min="7867" max="7867" width="34.109375" style="3" customWidth="1"/>
    <col min="7868" max="7871" width="10.6640625" style="3" customWidth="1"/>
    <col min="7872" max="7873" width="9.109375" style="3"/>
    <col min="7874" max="7874" width="9.109375" style="3" customWidth="1"/>
    <col min="7875" max="8122" width="9.109375" style="3"/>
    <col min="8123" max="8123" width="34.109375" style="3" customWidth="1"/>
    <col min="8124" max="8127" width="10.6640625" style="3" customWidth="1"/>
    <col min="8128" max="8129" width="9.109375" style="3"/>
    <col min="8130" max="8130" width="9.109375" style="3" customWidth="1"/>
    <col min="8131" max="8378" width="9.109375" style="3"/>
    <col min="8379" max="8379" width="34.109375" style="3" customWidth="1"/>
    <col min="8380" max="8383" width="10.6640625" style="3" customWidth="1"/>
    <col min="8384" max="8385" width="9.109375" style="3"/>
    <col min="8386" max="8386" width="9.109375" style="3" customWidth="1"/>
    <col min="8387" max="8634" width="9.109375" style="3"/>
    <col min="8635" max="8635" width="34.109375" style="3" customWidth="1"/>
    <col min="8636" max="8639" width="10.6640625" style="3" customWidth="1"/>
    <col min="8640" max="8641" width="9.109375" style="3"/>
    <col min="8642" max="8642" width="9.109375" style="3" customWidth="1"/>
    <col min="8643" max="8890" width="9.109375" style="3"/>
    <col min="8891" max="8891" width="34.109375" style="3" customWidth="1"/>
    <col min="8892" max="8895" width="10.6640625" style="3" customWidth="1"/>
    <col min="8896" max="8897" width="9.109375" style="3"/>
    <col min="8898" max="8898" width="9.109375" style="3" customWidth="1"/>
    <col min="8899" max="9146" width="9.109375" style="3"/>
    <col min="9147" max="9147" width="34.109375" style="3" customWidth="1"/>
    <col min="9148" max="9151" width="10.6640625" style="3" customWidth="1"/>
    <col min="9152" max="9153" width="9.109375" style="3"/>
    <col min="9154" max="9154" width="9.109375" style="3" customWidth="1"/>
    <col min="9155" max="9402" width="9.109375" style="3"/>
    <col min="9403" max="9403" width="34.109375" style="3" customWidth="1"/>
    <col min="9404" max="9407" width="10.6640625" style="3" customWidth="1"/>
    <col min="9408" max="9409" width="9.109375" style="3"/>
    <col min="9410" max="9410" width="9.109375" style="3" customWidth="1"/>
    <col min="9411" max="9658" width="9.109375" style="3"/>
    <col min="9659" max="9659" width="34.109375" style="3" customWidth="1"/>
    <col min="9660" max="9663" width="10.6640625" style="3" customWidth="1"/>
    <col min="9664" max="9665" width="9.109375" style="3"/>
    <col min="9666" max="9666" width="9.109375" style="3" customWidth="1"/>
    <col min="9667" max="9914" width="9.109375" style="3"/>
    <col min="9915" max="9915" width="34.109375" style="3" customWidth="1"/>
    <col min="9916" max="9919" width="10.6640625" style="3" customWidth="1"/>
    <col min="9920" max="9921" width="9.109375" style="3"/>
    <col min="9922" max="9922" width="9.109375" style="3" customWidth="1"/>
    <col min="9923" max="10170" width="9.109375" style="3"/>
    <col min="10171" max="10171" width="34.109375" style="3" customWidth="1"/>
    <col min="10172" max="10175" width="10.6640625" style="3" customWidth="1"/>
    <col min="10176" max="10177" width="9.109375" style="3"/>
    <col min="10178" max="10178" width="9.109375" style="3" customWidth="1"/>
    <col min="10179" max="10426" width="9.109375" style="3"/>
    <col min="10427" max="10427" width="34.109375" style="3" customWidth="1"/>
    <col min="10428" max="10431" width="10.6640625" style="3" customWidth="1"/>
    <col min="10432" max="10433" width="9.109375" style="3"/>
    <col min="10434" max="10434" width="9.109375" style="3" customWidth="1"/>
    <col min="10435" max="10682" width="9.109375" style="3"/>
    <col min="10683" max="10683" width="34.109375" style="3" customWidth="1"/>
    <col min="10684" max="10687" width="10.6640625" style="3" customWidth="1"/>
    <col min="10688" max="10689" width="9.109375" style="3"/>
    <col min="10690" max="10690" width="9.109375" style="3" customWidth="1"/>
    <col min="10691" max="10938" width="9.109375" style="3"/>
    <col min="10939" max="10939" width="34.109375" style="3" customWidth="1"/>
    <col min="10940" max="10943" width="10.6640625" style="3" customWidth="1"/>
    <col min="10944" max="10945" width="9.109375" style="3"/>
    <col min="10946" max="10946" width="9.109375" style="3" customWidth="1"/>
    <col min="10947" max="11194" width="9.109375" style="3"/>
    <col min="11195" max="11195" width="34.109375" style="3" customWidth="1"/>
    <col min="11196" max="11199" width="10.6640625" style="3" customWidth="1"/>
    <col min="11200" max="11201" width="9.109375" style="3"/>
    <col min="11202" max="11202" width="9.109375" style="3" customWidth="1"/>
    <col min="11203" max="11450" width="9.109375" style="3"/>
    <col min="11451" max="11451" width="34.109375" style="3" customWidth="1"/>
    <col min="11452" max="11455" width="10.6640625" style="3" customWidth="1"/>
    <col min="11456" max="11457" width="9.109375" style="3"/>
    <col min="11458" max="11458" width="9.109375" style="3" customWidth="1"/>
    <col min="11459" max="11706" width="9.109375" style="3"/>
    <col min="11707" max="11707" width="34.109375" style="3" customWidth="1"/>
    <col min="11708" max="11711" width="10.6640625" style="3" customWidth="1"/>
    <col min="11712" max="11713" width="9.109375" style="3"/>
    <col min="11714" max="11714" width="9.109375" style="3" customWidth="1"/>
    <col min="11715" max="11962" width="9.109375" style="3"/>
    <col min="11963" max="11963" width="34.109375" style="3" customWidth="1"/>
    <col min="11964" max="11967" width="10.6640625" style="3" customWidth="1"/>
    <col min="11968" max="11969" width="9.109375" style="3"/>
    <col min="11970" max="11970" width="9.109375" style="3" customWidth="1"/>
    <col min="11971" max="12218" width="9.109375" style="3"/>
    <col min="12219" max="12219" width="34.109375" style="3" customWidth="1"/>
    <col min="12220" max="12223" width="10.6640625" style="3" customWidth="1"/>
    <col min="12224" max="12225" width="9.109375" style="3"/>
    <col min="12226" max="12226" width="9.109375" style="3" customWidth="1"/>
    <col min="12227" max="12474" width="9.109375" style="3"/>
    <col min="12475" max="12475" width="34.109375" style="3" customWidth="1"/>
    <col min="12476" max="12479" width="10.6640625" style="3" customWidth="1"/>
    <col min="12480" max="12481" width="9.109375" style="3"/>
    <col min="12482" max="12482" width="9.109375" style="3" customWidth="1"/>
    <col min="12483" max="12730" width="9.109375" style="3"/>
    <col min="12731" max="12731" width="34.109375" style="3" customWidth="1"/>
    <col min="12732" max="12735" width="10.6640625" style="3" customWidth="1"/>
    <col min="12736" max="12737" width="9.109375" style="3"/>
    <col min="12738" max="12738" width="9.109375" style="3" customWidth="1"/>
    <col min="12739" max="12986" width="9.109375" style="3"/>
    <col min="12987" max="12987" width="34.109375" style="3" customWidth="1"/>
    <col min="12988" max="12991" width="10.6640625" style="3" customWidth="1"/>
    <col min="12992" max="12993" width="9.109375" style="3"/>
    <col min="12994" max="12994" width="9.109375" style="3" customWidth="1"/>
    <col min="12995" max="13242" width="9.109375" style="3"/>
    <col min="13243" max="13243" width="34.109375" style="3" customWidth="1"/>
    <col min="13244" max="13247" width="10.6640625" style="3" customWidth="1"/>
    <col min="13248" max="13249" width="9.109375" style="3"/>
    <col min="13250" max="13250" width="9.109375" style="3" customWidth="1"/>
    <col min="13251" max="13498" width="9.109375" style="3"/>
    <col min="13499" max="13499" width="34.109375" style="3" customWidth="1"/>
    <col min="13500" max="13503" width="10.6640625" style="3" customWidth="1"/>
    <col min="13504" max="13505" width="9.109375" style="3"/>
    <col min="13506" max="13506" width="9.109375" style="3" customWidth="1"/>
    <col min="13507" max="13754" width="9.109375" style="3"/>
    <col min="13755" max="13755" width="34.109375" style="3" customWidth="1"/>
    <col min="13756" max="13759" width="10.6640625" style="3" customWidth="1"/>
    <col min="13760" max="13761" width="9.109375" style="3"/>
    <col min="13762" max="13762" width="9.109375" style="3" customWidth="1"/>
    <col min="13763" max="14010" width="9.109375" style="3"/>
    <col min="14011" max="14011" width="34.109375" style="3" customWidth="1"/>
    <col min="14012" max="14015" width="10.6640625" style="3" customWidth="1"/>
    <col min="14016" max="14017" width="9.109375" style="3"/>
    <col min="14018" max="14018" width="9.109375" style="3" customWidth="1"/>
    <col min="14019" max="14266" width="9.109375" style="3"/>
    <col min="14267" max="14267" width="34.109375" style="3" customWidth="1"/>
    <col min="14268" max="14271" width="10.6640625" style="3" customWidth="1"/>
    <col min="14272" max="14273" width="9.109375" style="3"/>
    <col min="14274" max="14274" width="9.109375" style="3" customWidth="1"/>
    <col min="14275" max="14522" width="9.109375" style="3"/>
    <col min="14523" max="14523" width="34.109375" style="3" customWidth="1"/>
    <col min="14524" max="14527" width="10.6640625" style="3" customWidth="1"/>
    <col min="14528" max="14529" width="9.109375" style="3"/>
    <col min="14530" max="14530" width="9.109375" style="3" customWidth="1"/>
    <col min="14531" max="14778" width="9.109375" style="3"/>
    <col min="14779" max="14779" width="34.109375" style="3" customWidth="1"/>
    <col min="14780" max="14783" width="10.6640625" style="3" customWidth="1"/>
    <col min="14784" max="14785" width="9.109375" style="3"/>
    <col min="14786" max="14786" width="9.109375" style="3" customWidth="1"/>
    <col min="14787" max="15034" width="9.109375" style="3"/>
    <col min="15035" max="15035" width="34.109375" style="3" customWidth="1"/>
    <col min="15036" max="15039" width="10.6640625" style="3" customWidth="1"/>
    <col min="15040" max="15041" width="9.109375" style="3"/>
    <col min="15042" max="15042" width="9.109375" style="3" customWidth="1"/>
    <col min="15043" max="15290" width="9.109375" style="3"/>
    <col min="15291" max="15291" width="34.109375" style="3" customWidth="1"/>
    <col min="15292" max="15295" width="10.6640625" style="3" customWidth="1"/>
    <col min="15296" max="15297" width="9.109375" style="3"/>
    <col min="15298" max="15298" width="9.109375" style="3" customWidth="1"/>
    <col min="15299" max="15546" width="9.109375" style="3"/>
    <col min="15547" max="15547" width="34.109375" style="3" customWidth="1"/>
    <col min="15548" max="15551" width="10.6640625" style="3" customWidth="1"/>
    <col min="15552" max="15553" width="9.109375" style="3"/>
    <col min="15554" max="15554" width="9.109375" style="3" customWidth="1"/>
    <col min="15555" max="15802" width="9.109375" style="3"/>
    <col min="15803" max="15803" width="34.109375" style="3" customWidth="1"/>
    <col min="15804" max="15807" width="10.6640625" style="3" customWidth="1"/>
    <col min="15808" max="15809" width="9.109375" style="3"/>
    <col min="15810" max="15810" width="9.109375" style="3" customWidth="1"/>
    <col min="15811" max="16058" width="9.109375" style="3"/>
    <col min="16059" max="16059" width="34.109375" style="3" customWidth="1"/>
    <col min="16060" max="16063" width="10.6640625" style="3" customWidth="1"/>
    <col min="16064" max="16065" width="9.109375" style="3"/>
    <col min="16066" max="16066" width="9.109375" style="3" customWidth="1"/>
    <col min="16067" max="16383" width="9.109375" style="3"/>
    <col min="16384" max="16384" width="9.109375" style="3" customWidth="1"/>
  </cols>
  <sheetData>
    <row r="1" spans="2:6" ht="14.4" customHeight="1" x14ac:dyDescent="0.25">
      <c r="B1" s="14" t="s">
        <v>25</v>
      </c>
      <c r="C1" s="6"/>
    </row>
    <row r="2" spans="2:6" ht="13.8" x14ac:dyDescent="0.25">
      <c r="B2" s="14"/>
      <c r="C2" s="6"/>
    </row>
    <row r="3" spans="2:6" ht="18.75" customHeight="1" x14ac:dyDescent="0.3">
      <c r="B3" s="166" t="s">
        <v>33</v>
      </c>
      <c r="C3" s="166"/>
      <c r="D3" s="166"/>
      <c r="E3" s="166"/>
      <c r="F3" s="166"/>
    </row>
    <row r="4" spans="2:6" ht="17.399999999999999" customHeight="1" x14ac:dyDescent="0.25">
      <c r="C4" s="11"/>
    </row>
    <row r="5" spans="2:6" ht="32.4" customHeight="1" x14ac:dyDescent="0.25">
      <c r="B5" s="10" t="s">
        <v>16</v>
      </c>
      <c r="C5" s="4" t="s">
        <v>24</v>
      </c>
      <c r="D5" s="4" t="s">
        <v>35</v>
      </c>
      <c r="E5" s="4" t="s">
        <v>38</v>
      </c>
      <c r="F5" s="110" t="s">
        <v>40</v>
      </c>
    </row>
    <row r="6" spans="2:6" ht="19.5" customHeight="1" x14ac:dyDescent="0.25">
      <c r="B6" s="9" t="s">
        <v>26</v>
      </c>
      <c r="C6" s="5">
        <v>807475</v>
      </c>
      <c r="D6" s="39">
        <v>1624252</v>
      </c>
      <c r="E6" s="23">
        <v>2423716</v>
      </c>
      <c r="F6" s="111">
        <v>3335754</v>
      </c>
    </row>
    <row r="7" spans="2:6" ht="15.6" customHeight="1" x14ac:dyDescent="0.25">
      <c r="B7" s="19" t="s">
        <v>27</v>
      </c>
      <c r="C7" s="18">
        <v>16</v>
      </c>
      <c r="D7" s="40">
        <v>36</v>
      </c>
      <c r="E7" s="98">
        <v>47</v>
      </c>
      <c r="F7" s="113">
        <v>64</v>
      </c>
    </row>
    <row r="8" spans="2:6" ht="19.5" customHeight="1" x14ac:dyDescent="0.25">
      <c r="B8" s="9" t="s">
        <v>10</v>
      </c>
      <c r="C8" s="22">
        <v>22606</v>
      </c>
      <c r="D8" s="39">
        <v>45364</v>
      </c>
      <c r="E8" s="23">
        <v>66716</v>
      </c>
      <c r="F8" s="111">
        <v>89849</v>
      </c>
    </row>
    <row r="9" spans="2:6" ht="19.5" customHeight="1" x14ac:dyDescent="0.25">
      <c r="B9" s="9" t="s">
        <v>11</v>
      </c>
      <c r="C9" s="22">
        <v>92096</v>
      </c>
      <c r="D9" s="39">
        <v>184212</v>
      </c>
      <c r="E9" s="23">
        <v>275237</v>
      </c>
      <c r="F9" s="111">
        <v>378624</v>
      </c>
    </row>
    <row r="10" spans="2:6" ht="19.5" customHeight="1" x14ac:dyDescent="0.25">
      <c r="B10" s="9" t="s">
        <v>13</v>
      </c>
      <c r="C10" s="22">
        <v>76269</v>
      </c>
      <c r="D10" s="39">
        <v>152596</v>
      </c>
      <c r="E10" s="23">
        <v>227846</v>
      </c>
      <c r="F10" s="111">
        <v>313585</v>
      </c>
    </row>
    <row r="11" spans="2:6" ht="19.5" customHeight="1" x14ac:dyDescent="0.25">
      <c r="B11" s="9" t="s">
        <v>17</v>
      </c>
      <c r="C11" s="22">
        <v>10494</v>
      </c>
      <c r="D11" s="39">
        <v>20965</v>
      </c>
      <c r="E11" s="23">
        <v>31347</v>
      </c>
      <c r="F11" s="111">
        <v>43193</v>
      </c>
    </row>
    <row r="12" spans="2:6" ht="19.5" customHeight="1" x14ac:dyDescent="0.25">
      <c r="B12" s="9" t="s">
        <v>14</v>
      </c>
      <c r="C12" s="22">
        <v>4917</v>
      </c>
      <c r="D12" s="39">
        <v>9891</v>
      </c>
      <c r="E12" s="23">
        <v>14792</v>
      </c>
      <c r="F12" s="111">
        <v>20171</v>
      </c>
    </row>
    <row r="13" spans="2:6" s="21" customFormat="1" ht="19.5" customHeight="1" x14ac:dyDescent="0.25">
      <c r="B13" s="24" t="s">
        <v>28</v>
      </c>
      <c r="C13" s="23">
        <v>4021</v>
      </c>
      <c r="D13" s="39">
        <v>6420</v>
      </c>
      <c r="E13" s="23">
        <v>7982</v>
      </c>
      <c r="F13" s="111">
        <v>9182</v>
      </c>
    </row>
    <row r="14" spans="2:6" ht="19.5" customHeight="1" x14ac:dyDescent="0.25">
      <c r="B14" s="7" t="s">
        <v>18</v>
      </c>
      <c r="C14" s="8">
        <f t="shared" ref="C14:E14" si="0">C6+C8+C9+C10+C11+C12+C13</f>
        <v>1017878</v>
      </c>
      <c r="D14" s="41">
        <f t="shared" si="0"/>
        <v>2043700</v>
      </c>
      <c r="E14" s="41">
        <f t="shared" si="0"/>
        <v>3047636</v>
      </c>
      <c r="F14" s="112">
        <f>F6+SUM(F8:F13)</f>
        <v>4190358</v>
      </c>
    </row>
    <row r="16" spans="2:6" x14ac:dyDescent="0.25">
      <c r="C16" s="20"/>
      <c r="F16" s="20"/>
    </row>
    <row r="17" spans="3:3" x14ac:dyDescent="0.25">
      <c r="C17" s="20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 dôchodkov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Administrator</cp:lastModifiedBy>
  <cp:lastPrinted>2025-02-27T11:41:49Z</cp:lastPrinted>
  <dcterms:created xsi:type="dcterms:W3CDTF">2020-04-15T08:20:05Z</dcterms:created>
  <dcterms:modified xsi:type="dcterms:W3CDTF">2026-05-21T08:31:28Z</dcterms:modified>
</cp:coreProperties>
</file>